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teedetehnokeskus-my.sharepoint.com/personal/stanislav_teed_ee/Documents/Töölaud/"/>
    </mc:Choice>
  </mc:AlternateContent>
  <xr:revisionPtr revIDLastSave="134" documentId="14_{446A1E7D-272B-427B-BC4F-D7BF2D690F56}" xr6:coauthVersionLast="46" xr6:coauthVersionMax="46" xr10:uidLastSave="{5D0117C3-65BD-4BB8-B36D-11C5E2C96E64}"/>
  <bookViews>
    <workbookView xWindow="-108" yWindow="-108" windowWidth="23256" windowHeight="12720" activeTab="6" xr2:uid="{00000000-000D-0000-FFFF-FFFF00000000}"/>
  </bookViews>
  <sheets>
    <sheet name="Üldparameetrid" sheetId="20" r:id="rId1"/>
    <sheet name="Teisendustegurid" sheetId="21" r:id="rId2"/>
    <sheet name="Voolikloendused" sheetId="22" r:id="rId3"/>
    <sheet name="North" sheetId="12" r:id="rId4"/>
    <sheet name="South" sheetId="18" r:id="rId5"/>
    <sheet name="West" sheetId="17" r:id="rId6"/>
    <sheet name="Koondandmed" sheetId="19" r:id="rId7"/>
  </sheets>
  <definedNames>
    <definedName name="FINISH" localSheetId="4">#REF!</definedName>
    <definedName name="FINISH" localSheetId="0">#REF!</definedName>
    <definedName name="FINISH" localSheetId="5">#REF!</definedName>
    <definedName name="FINISH">#REF!</definedName>
    <definedName name="START" localSheetId="4">#REF!</definedName>
    <definedName name="START" localSheetId="5">#REF!</definedName>
    <definedName name="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2" l="1"/>
  <c r="L16" i="22"/>
  <c r="K16" i="22"/>
  <c r="J16" i="22"/>
  <c r="M4" i="22"/>
  <c r="L4" i="22"/>
  <c r="K4" i="22"/>
  <c r="J4" i="22"/>
  <c r="F11" i="22"/>
  <c r="G11" i="22"/>
  <c r="H11" i="22"/>
  <c r="E11" i="22"/>
  <c r="H22" i="22"/>
  <c r="H23" i="22" s="1"/>
  <c r="G22" i="22"/>
  <c r="G23" i="22" s="1"/>
  <c r="F22" i="22"/>
  <c r="F23" i="22" s="1"/>
  <c r="E22" i="22"/>
  <c r="E23" i="22" s="1"/>
  <c r="H10" i="22"/>
  <c r="G10" i="22"/>
  <c r="F10" i="22"/>
  <c r="E10" i="22"/>
  <c r="Z12" i="19"/>
  <c r="R12" i="21"/>
  <c r="Q12" i="21"/>
  <c r="P12" i="21"/>
  <c r="P11" i="21"/>
  <c r="P13" i="21" l="1"/>
  <c r="E10" i="21" s="1"/>
  <c r="Q11" i="21" l="1"/>
  <c r="Q13" i="21" s="1"/>
  <c r="R11" i="21"/>
  <c r="R13" i="21" s="1"/>
  <c r="G10" i="21" l="1"/>
  <c r="B22" i="20" s="1"/>
  <c r="F10" i="21"/>
  <c r="B21" i="20" s="1"/>
  <c r="B20" i="20"/>
  <c r="AN101" i="17" l="1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AN99" i="17"/>
  <c r="AM99" i="17"/>
  <c r="AL99" i="17"/>
  <c r="AK99" i="17"/>
  <c r="AJ99" i="17"/>
  <c r="AI99" i="17"/>
  <c r="AH99" i="17"/>
  <c r="AG99" i="17"/>
  <c r="AF99" i="17"/>
  <c r="AE99" i="17"/>
  <c r="AD99" i="17"/>
  <c r="AC99" i="17"/>
  <c r="AB99" i="17"/>
  <c r="AA99" i="17"/>
  <c r="Z99" i="17"/>
  <c r="Y99" i="17"/>
  <c r="X99" i="17"/>
  <c r="W99" i="17"/>
  <c r="V99" i="17"/>
  <c r="U99" i="17"/>
  <c r="T99" i="17"/>
  <c r="S99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B99" i="17"/>
  <c r="AN101" i="18"/>
  <c r="AM101" i="18"/>
  <c r="AL101" i="18"/>
  <c r="AK101" i="18"/>
  <c r="AJ101" i="18"/>
  <c r="AI101" i="18"/>
  <c r="AH101" i="18"/>
  <c r="AG101" i="18"/>
  <c r="AF101" i="18"/>
  <c r="AE101" i="18"/>
  <c r="AD101" i="18"/>
  <c r="AC101" i="18"/>
  <c r="AB101" i="18"/>
  <c r="AA101" i="18"/>
  <c r="Z101" i="18"/>
  <c r="Y101" i="18"/>
  <c r="X101" i="18"/>
  <c r="W101" i="18"/>
  <c r="V101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AN100" i="18"/>
  <c r="AM100" i="18"/>
  <c r="AL100" i="18"/>
  <c r="AK100" i="18"/>
  <c r="AJ100" i="18"/>
  <c r="AI100" i="18"/>
  <c r="AH100" i="18"/>
  <c r="AG100" i="18"/>
  <c r="AF100" i="18"/>
  <c r="AE100" i="18"/>
  <c r="AD100" i="18"/>
  <c r="AC100" i="18"/>
  <c r="AB100" i="18"/>
  <c r="AA100" i="18"/>
  <c r="Z100" i="18"/>
  <c r="Y100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AN99" i="18"/>
  <c r="AM99" i="18"/>
  <c r="AL99" i="18"/>
  <c r="AK99" i="18"/>
  <c r="AJ99" i="18"/>
  <c r="AI99" i="18"/>
  <c r="AH99" i="18"/>
  <c r="AG99" i="18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AR4" i="18"/>
  <c r="AR5" i="18"/>
  <c r="AR6" i="18"/>
  <c r="AR7" i="18"/>
  <c r="AR8" i="18"/>
  <c r="AR9" i="18"/>
  <c r="AR10" i="18"/>
  <c r="AR11" i="18"/>
  <c r="AR12" i="18"/>
  <c r="AR13" i="18"/>
  <c r="AR14" i="18"/>
  <c r="AR15" i="18"/>
  <c r="AR16" i="18"/>
  <c r="AR17" i="18"/>
  <c r="AR18" i="18"/>
  <c r="AR19" i="18"/>
  <c r="AR20" i="18"/>
  <c r="AR21" i="18"/>
  <c r="AR22" i="18"/>
  <c r="AR23" i="18"/>
  <c r="AR24" i="18"/>
  <c r="AR25" i="18"/>
  <c r="AR26" i="18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43" i="18"/>
  <c r="AR44" i="18"/>
  <c r="AR45" i="18"/>
  <c r="AR46" i="18"/>
  <c r="AR47" i="18"/>
  <c r="AR48" i="18"/>
  <c r="AR49" i="18"/>
  <c r="AR50" i="18"/>
  <c r="AR51" i="18"/>
  <c r="AR52" i="18"/>
  <c r="AR53" i="18"/>
  <c r="AR54" i="18"/>
  <c r="AR55" i="18"/>
  <c r="AR56" i="18"/>
  <c r="AR57" i="18"/>
  <c r="AR58" i="18"/>
  <c r="AR59" i="18"/>
  <c r="AR60" i="18"/>
  <c r="AR61" i="18"/>
  <c r="AR62" i="18"/>
  <c r="AR63" i="18"/>
  <c r="AR64" i="18"/>
  <c r="AR65" i="18"/>
  <c r="AR66" i="18"/>
  <c r="AR67" i="18"/>
  <c r="AR68" i="18"/>
  <c r="AR69" i="18"/>
  <c r="AR70" i="18"/>
  <c r="AR71" i="18"/>
  <c r="AR72" i="18"/>
  <c r="AR73" i="18"/>
  <c r="AR74" i="18"/>
  <c r="AR75" i="18"/>
  <c r="AR76" i="18"/>
  <c r="AR77" i="18"/>
  <c r="AR78" i="18"/>
  <c r="AR79" i="18"/>
  <c r="AR80" i="18"/>
  <c r="AR81" i="18"/>
  <c r="AR82" i="18"/>
  <c r="AR83" i="18"/>
  <c r="AR84" i="18"/>
  <c r="AR85" i="18"/>
  <c r="AR86" i="18"/>
  <c r="AR87" i="18"/>
  <c r="AR88" i="18"/>
  <c r="AR89" i="18"/>
  <c r="AR90" i="18"/>
  <c r="AR91" i="18"/>
  <c r="AR92" i="18"/>
  <c r="AR93" i="18"/>
  <c r="AR94" i="18"/>
  <c r="AR95" i="18"/>
  <c r="AR96" i="18"/>
  <c r="AR97" i="18"/>
  <c r="AR98" i="18"/>
  <c r="AR3" i="18"/>
  <c r="AW3" i="12"/>
  <c r="AV3" i="12"/>
  <c r="AU3" i="12"/>
  <c r="AT3" i="12"/>
  <c r="AS3" i="12"/>
  <c r="AR3" i="12"/>
  <c r="AQ3" i="12"/>
  <c r="AP3" i="12"/>
  <c r="AO4" i="12"/>
  <c r="AO5" i="12"/>
  <c r="AO6" i="12"/>
  <c r="AO7" i="12"/>
  <c r="AO8" i="12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36" i="12"/>
  <c r="AO37" i="12"/>
  <c r="AO38" i="12"/>
  <c r="AO39" i="12"/>
  <c r="AO40" i="12"/>
  <c r="AO41" i="12"/>
  <c r="AO42" i="12"/>
  <c r="AO43" i="12"/>
  <c r="AO44" i="12"/>
  <c r="AO45" i="12"/>
  <c r="AO46" i="12"/>
  <c r="AO47" i="12"/>
  <c r="AO48" i="12"/>
  <c r="AO49" i="12"/>
  <c r="AO50" i="12"/>
  <c r="AO51" i="12"/>
  <c r="AO52" i="12"/>
  <c r="AO53" i="12"/>
  <c r="AO54" i="12"/>
  <c r="AO55" i="12"/>
  <c r="AO56" i="12"/>
  <c r="AO57" i="12"/>
  <c r="AO58" i="12"/>
  <c r="AO59" i="12"/>
  <c r="AO60" i="12"/>
  <c r="AO61" i="12"/>
  <c r="AO62" i="12"/>
  <c r="AO63" i="12"/>
  <c r="AO64" i="12"/>
  <c r="AO65" i="12"/>
  <c r="AO66" i="12"/>
  <c r="AO67" i="12"/>
  <c r="AO68" i="12"/>
  <c r="AO69" i="12"/>
  <c r="AO70" i="12"/>
  <c r="AO71" i="12"/>
  <c r="AO72" i="12"/>
  <c r="AO73" i="12"/>
  <c r="AO74" i="12"/>
  <c r="AO75" i="12"/>
  <c r="AO76" i="12"/>
  <c r="AO77" i="12"/>
  <c r="AO78" i="12"/>
  <c r="AO79" i="12"/>
  <c r="AO80" i="12"/>
  <c r="AO81" i="12"/>
  <c r="AO82" i="12"/>
  <c r="AO83" i="12"/>
  <c r="AO84" i="12"/>
  <c r="AO85" i="12"/>
  <c r="AO86" i="12"/>
  <c r="AO87" i="12"/>
  <c r="AO88" i="12"/>
  <c r="AO89" i="12"/>
  <c r="AO90" i="12"/>
  <c r="AO91" i="12"/>
  <c r="AO92" i="12"/>
  <c r="AO93" i="12"/>
  <c r="AO94" i="12"/>
  <c r="AO95" i="12"/>
  <c r="AO96" i="12"/>
  <c r="AO97" i="12"/>
  <c r="AO98" i="12"/>
  <c r="AO3" i="12"/>
  <c r="AP4" i="12"/>
  <c r="AQ4" i="12"/>
  <c r="AR4" i="12"/>
  <c r="AS4" i="12"/>
  <c r="AT4" i="12"/>
  <c r="AU4" i="12"/>
  <c r="AV4" i="12"/>
  <c r="AW4" i="12"/>
  <c r="AP5" i="12"/>
  <c r="AQ5" i="12"/>
  <c r="AR5" i="12"/>
  <c r="AS5" i="12"/>
  <c r="AT5" i="12"/>
  <c r="AU5" i="12"/>
  <c r="AV5" i="12"/>
  <c r="AW5" i="12"/>
  <c r="AP6" i="12"/>
  <c r="AQ6" i="12"/>
  <c r="AR6" i="12"/>
  <c r="AS6" i="12"/>
  <c r="AT6" i="12"/>
  <c r="AU6" i="12"/>
  <c r="AV6" i="12"/>
  <c r="AW6" i="12"/>
  <c r="AP7" i="12"/>
  <c r="AQ7" i="12"/>
  <c r="AR7" i="12"/>
  <c r="AS7" i="12"/>
  <c r="AT7" i="12"/>
  <c r="AU7" i="12"/>
  <c r="AV7" i="12"/>
  <c r="AW7" i="12"/>
  <c r="AP8" i="12"/>
  <c r="AQ8" i="12"/>
  <c r="AR8" i="12"/>
  <c r="AS8" i="12"/>
  <c r="AT8" i="12"/>
  <c r="AU8" i="12"/>
  <c r="AV8" i="12"/>
  <c r="AW8" i="12"/>
  <c r="AP9" i="12"/>
  <c r="AQ9" i="12"/>
  <c r="AR9" i="12"/>
  <c r="AS9" i="12"/>
  <c r="AT9" i="12"/>
  <c r="AU9" i="12"/>
  <c r="AV9" i="12"/>
  <c r="AW9" i="12"/>
  <c r="AP10" i="12"/>
  <c r="AQ10" i="12"/>
  <c r="AR10" i="12"/>
  <c r="AS10" i="12"/>
  <c r="AT10" i="12"/>
  <c r="AU10" i="12"/>
  <c r="AV10" i="12"/>
  <c r="AW10" i="12"/>
  <c r="AP11" i="12"/>
  <c r="AQ11" i="12"/>
  <c r="AR11" i="12"/>
  <c r="AS11" i="12"/>
  <c r="AT11" i="12"/>
  <c r="AU11" i="12"/>
  <c r="AV11" i="12"/>
  <c r="AW11" i="12"/>
  <c r="AP12" i="12"/>
  <c r="AQ12" i="12"/>
  <c r="AR12" i="12"/>
  <c r="AS12" i="12"/>
  <c r="AT12" i="12"/>
  <c r="AU12" i="12"/>
  <c r="AV12" i="12"/>
  <c r="AW12" i="12"/>
  <c r="AP13" i="12"/>
  <c r="AQ13" i="12"/>
  <c r="AR13" i="12"/>
  <c r="AS13" i="12"/>
  <c r="AT13" i="12"/>
  <c r="AU13" i="12"/>
  <c r="AV13" i="12"/>
  <c r="AW13" i="12"/>
  <c r="AP14" i="12"/>
  <c r="AQ14" i="12"/>
  <c r="AR14" i="12"/>
  <c r="AS14" i="12"/>
  <c r="AT14" i="12"/>
  <c r="AU14" i="12"/>
  <c r="AV14" i="12"/>
  <c r="AW14" i="12"/>
  <c r="AP15" i="12"/>
  <c r="AQ15" i="12"/>
  <c r="AR15" i="12"/>
  <c r="AS15" i="12"/>
  <c r="AT15" i="12"/>
  <c r="AU15" i="12"/>
  <c r="AV15" i="12"/>
  <c r="AW15" i="12"/>
  <c r="AP16" i="12"/>
  <c r="AQ16" i="12"/>
  <c r="AR16" i="12"/>
  <c r="AS16" i="12"/>
  <c r="AT16" i="12"/>
  <c r="AU16" i="12"/>
  <c r="AV16" i="12"/>
  <c r="AW16" i="12"/>
  <c r="AP17" i="12"/>
  <c r="AQ17" i="12"/>
  <c r="AR17" i="12"/>
  <c r="AS17" i="12"/>
  <c r="AT17" i="12"/>
  <c r="AU17" i="12"/>
  <c r="AV17" i="12"/>
  <c r="AW17" i="12"/>
  <c r="AP18" i="12"/>
  <c r="AQ18" i="12"/>
  <c r="AR18" i="12"/>
  <c r="AS18" i="12"/>
  <c r="AT18" i="12"/>
  <c r="AU18" i="12"/>
  <c r="AV18" i="12"/>
  <c r="AW18" i="12"/>
  <c r="AP19" i="12"/>
  <c r="AQ19" i="12"/>
  <c r="AR19" i="12"/>
  <c r="AS19" i="12"/>
  <c r="AT19" i="12"/>
  <c r="AU19" i="12"/>
  <c r="AV19" i="12"/>
  <c r="AW19" i="12"/>
  <c r="AP20" i="12"/>
  <c r="AQ20" i="12"/>
  <c r="AR20" i="12"/>
  <c r="AS20" i="12"/>
  <c r="AT20" i="12"/>
  <c r="AU20" i="12"/>
  <c r="AV20" i="12"/>
  <c r="AW20" i="12"/>
  <c r="AP21" i="12"/>
  <c r="AQ21" i="12"/>
  <c r="AR21" i="12"/>
  <c r="AS21" i="12"/>
  <c r="AT21" i="12"/>
  <c r="AU21" i="12"/>
  <c r="AV21" i="12"/>
  <c r="AW21" i="12"/>
  <c r="AP22" i="12"/>
  <c r="AQ22" i="12"/>
  <c r="AR22" i="12"/>
  <c r="AS22" i="12"/>
  <c r="AT22" i="12"/>
  <c r="AU22" i="12"/>
  <c r="AV22" i="12"/>
  <c r="AW22" i="12"/>
  <c r="AP23" i="12"/>
  <c r="AQ23" i="12"/>
  <c r="AR23" i="12"/>
  <c r="AS23" i="12"/>
  <c r="AT23" i="12"/>
  <c r="AU23" i="12"/>
  <c r="AV23" i="12"/>
  <c r="AW23" i="12"/>
  <c r="AP24" i="12"/>
  <c r="AQ24" i="12"/>
  <c r="AR24" i="12"/>
  <c r="AS24" i="12"/>
  <c r="AT24" i="12"/>
  <c r="AU24" i="12"/>
  <c r="AV24" i="12"/>
  <c r="AW24" i="12"/>
  <c r="AP25" i="12"/>
  <c r="AQ25" i="12"/>
  <c r="AR25" i="12"/>
  <c r="AS25" i="12"/>
  <c r="AT25" i="12"/>
  <c r="AU25" i="12"/>
  <c r="AV25" i="12"/>
  <c r="AW25" i="12"/>
  <c r="AP26" i="12"/>
  <c r="AQ26" i="12"/>
  <c r="AR26" i="12"/>
  <c r="AS26" i="12"/>
  <c r="AT26" i="12"/>
  <c r="AU26" i="12"/>
  <c r="AV26" i="12"/>
  <c r="AW26" i="12"/>
  <c r="AP27" i="12"/>
  <c r="AQ27" i="12"/>
  <c r="AR27" i="12"/>
  <c r="AS27" i="12"/>
  <c r="AT27" i="12"/>
  <c r="AU27" i="12"/>
  <c r="AV27" i="12"/>
  <c r="AW27" i="12"/>
  <c r="AP28" i="12"/>
  <c r="AQ28" i="12"/>
  <c r="AR28" i="12"/>
  <c r="AS28" i="12"/>
  <c r="AT28" i="12"/>
  <c r="AU28" i="12"/>
  <c r="AV28" i="12"/>
  <c r="AW28" i="12"/>
  <c r="AP29" i="12"/>
  <c r="AQ29" i="12"/>
  <c r="AR29" i="12"/>
  <c r="AS29" i="12"/>
  <c r="AT29" i="12"/>
  <c r="AU29" i="12"/>
  <c r="AV29" i="12"/>
  <c r="AW29" i="12"/>
  <c r="AP30" i="12"/>
  <c r="AQ30" i="12"/>
  <c r="AR30" i="12"/>
  <c r="AS30" i="12"/>
  <c r="AT30" i="12"/>
  <c r="AU30" i="12"/>
  <c r="AV30" i="12"/>
  <c r="AW30" i="12"/>
  <c r="AP31" i="12"/>
  <c r="AQ31" i="12"/>
  <c r="AR31" i="12"/>
  <c r="AS31" i="12"/>
  <c r="AT31" i="12"/>
  <c r="AU31" i="12"/>
  <c r="AV31" i="12"/>
  <c r="AW31" i="12"/>
  <c r="AP32" i="12"/>
  <c r="AQ32" i="12"/>
  <c r="AR32" i="12"/>
  <c r="AS32" i="12"/>
  <c r="AT32" i="12"/>
  <c r="AU32" i="12"/>
  <c r="AV32" i="12"/>
  <c r="AW32" i="12"/>
  <c r="AP33" i="12"/>
  <c r="AQ33" i="12"/>
  <c r="AR33" i="12"/>
  <c r="AS33" i="12"/>
  <c r="AT33" i="12"/>
  <c r="AU33" i="12"/>
  <c r="AV33" i="12"/>
  <c r="AW33" i="12"/>
  <c r="AP34" i="12"/>
  <c r="AQ34" i="12"/>
  <c r="AR34" i="12"/>
  <c r="AS34" i="12"/>
  <c r="AT34" i="12"/>
  <c r="AU34" i="12"/>
  <c r="AV34" i="12"/>
  <c r="AW34" i="12"/>
  <c r="AP35" i="12"/>
  <c r="AQ35" i="12"/>
  <c r="AR35" i="12"/>
  <c r="AS35" i="12"/>
  <c r="AT35" i="12"/>
  <c r="AU35" i="12"/>
  <c r="AV35" i="12"/>
  <c r="AW35" i="12"/>
  <c r="AP36" i="12"/>
  <c r="AQ36" i="12"/>
  <c r="AR36" i="12"/>
  <c r="AS36" i="12"/>
  <c r="AT36" i="12"/>
  <c r="AU36" i="12"/>
  <c r="AV36" i="12"/>
  <c r="AW36" i="12"/>
  <c r="AP37" i="12"/>
  <c r="AQ37" i="12"/>
  <c r="AR37" i="12"/>
  <c r="AS37" i="12"/>
  <c r="AT37" i="12"/>
  <c r="AU37" i="12"/>
  <c r="AV37" i="12"/>
  <c r="AW37" i="12"/>
  <c r="AP38" i="12"/>
  <c r="AQ38" i="12"/>
  <c r="AR38" i="12"/>
  <c r="AS38" i="12"/>
  <c r="AT38" i="12"/>
  <c r="AU38" i="12"/>
  <c r="AV38" i="12"/>
  <c r="AW38" i="12"/>
  <c r="AP39" i="12"/>
  <c r="AQ39" i="12"/>
  <c r="AR39" i="12"/>
  <c r="AS39" i="12"/>
  <c r="AT39" i="12"/>
  <c r="AU39" i="12"/>
  <c r="AV39" i="12"/>
  <c r="AW39" i="12"/>
  <c r="AP40" i="12"/>
  <c r="AQ40" i="12"/>
  <c r="AR40" i="12"/>
  <c r="AS40" i="12"/>
  <c r="AT40" i="12"/>
  <c r="AU40" i="12"/>
  <c r="AV40" i="12"/>
  <c r="AW40" i="12"/>
  <c r="AP41" i="12"/>
  <c r="AQ41" i="12"/>
  <c r="AR41" i="12"/>
  <c r="AS41" i="12"/>
  <c r="AT41" i="12"/>
  <c r="AU41" i="12"/>
  <c r="AV41" i="12"/>
  <c r="AW41" i="12"/>
  <c r="AP42" i="12"/>
  <c r="AQ42" i="12"/>
  <c r="AR42" i="12"/>
  <c r="AS42" i="12"/>
  <c r="AT42" i="12"/>
  <c r="AU42" i="12"/>
  <c r="AV42" i="12"/>
  <c r="AW42" i="12"/>
  <c r="AP43" i="12"/>
  <c r="AQ43" i="12"/>
  <c r="AR43" i="12"/>
  <c r="AS43" i="12"/>
  <c r="AT43" i="12"/>
  <c r="AU43" i="12"/>
  <c r="AV43" i="12"/>
  <c r="AW43" i="12"/>
  <c r="AP44" i="12"/>
  <c r="AQ44" i="12"/>
  <c r="AR44" i="12"/>
  <c r="AS44" i="12"/>
  <c r="AT44" i="12"/>
  <c r="AU44" i="12"/>
  <c r="AV44" i="12"/>
  <c r="AW44" i="12"/>
  <c r="AP45" i="12"/>
  <c r="AQ45" i="12"/>
  <c r="AR45" i="12"/>
  <c r="AS45" i="12"/>
  <c r="AT45" i="12"/>
  <c r="AU45" i="12"/>
  <c r="AV45" i="12"/>
  <c r="AW45" i="12"/>
  <c r="AP46" i="12"/>
  <c r="AQ46" i="12"/>
  <c r="AR46" i="12"/>
  <c r="AS46" i="12"/>
  <c r="AT46" i="12"/>
  <c r="AU46" i="12"/>
  <c r="AV46" i="12"/>
  <c r="AW46" i="12"/>
  <c r="AP47" i="12"/>
  <c r="AQ47" i="12"/>
  <c r="AR47" i="12"/>
  <c r="AS47" i="12"/>
  <c r="AT47" i="12"/>
  <c r="AU47" i="12"/>
  <c r="AV47" i="12"/>
  <c r="AW47" i="12"/>
  <c r="AP48" i="12"/>
  <c r="AQ48" i="12"/>
  <c r="AR48" i="12"/>
  <c r="AS48" i="12"/>
  <c r="AT48" i="12"/>
  <c r="AU48" i="12"/>
  <c r="AV48" i="12"/>
  <c r="AW48" i="12"/>
  <c r="AP49" i="12"/>
  <c r="AQ49" i="12"/>
  <c r="AR49" i="12"/>
  <c r="AS49" i="12"/>
  <c r="AT49" i="12"/>
  <c r="AU49" i="12"/>
  <c r="AV49" i="12"/>
  <c r="AW49" i="12"/>
  <c r="AP50" i="12"/>
  <c r="AQ50" i="12"/>
  <c r="AR50" i="12"/>
  <c r="AS50" i="12"/>
  <c r="AT50" i="12"/>
  <c r="AU50" i="12"/>
  <c r="AV50" i="12"/>
  <c r="AW50" i="12"/>
  <c r="AP51" i="12"/>
  <c r="AQ51" i="12"/>
  <c r="AR51" i="12"/>
  <c r="AS51" i="12"/>
  <c r="AT51" i="12"/>
  <c r="AU51" i="12"/>
  <c r="AV51" i="12"/>
  <c r="AW51" i="12"/>
  <c r="AP52" i="12"/>
  <c r="AQ52" i="12"/>
  <c r="AR52" i="12"/>
  <c r="AS52" i="12"/>
  <c r="AT52" i="12"/>
  <c r="AU52" i="12"/>
  <c r="AV52" i="12"/>
  <c r="AW52" i="12"/>
  <c r="AP53" i="12"/>
  <c r="AQ53" i="12"/>
  <c r="AR53" i="12"/>
  <c r="AS53" i="12"/>
  <c r="AT53" i="12"/>
  <c r="AU53" i="12"/>
  <c r="AV53" i="12"/>
  <c r="AW53" i="12"/>
  <c r="AP54" i="12"/>
  <c r="AQ54" i="12"/>
  <c r="AR54" i="12"/>
  <c r="AS54" i="12"/>
  <c r="AT54" i="12"/>
  <c r="AU54" i="12"/>
  <c r="AV54" i="12"/>
  <c r="AW54" i="12"/>
  <c r="AP55" i="12"/>
  <c r="AQ55" i="12"/>
  <c r="AR55" i="12"/>
  <c r="AS55" i="12"/>
  <c r="AT55" i="12"/>
  <c r="AU55" i="12"/>
  <c r="AV55" i="12"/>
  <c r="AW55" i="12"/>
  <c r="AP56" i="12"/>
  <c r="AQ56" i="12"/>
  <c r="AR56" i="12"/>
  <c r="AS56" i="12"/>
  <c r="AT56" i="12"/>
  <c r="AU56" i="12"/>
  <c r="AV56" i="12"/>
  <c r="AW56" i="12"/>
  <c r="AP57" i="12"/>
  <c r="AQ57" i="12"/>
  <c r="AR57" i="12"/>
  <c r="AS57" i="12"/>
  <c r="AT57" i="12"/>
  <c r="AU57" i="12"/>
  <c r="AV57" i="12"/>
  <c r="AW57" i="12"/>
  <c r="AP58" i="12"/>
  <c r="AQ58" i="12"/>
  <c r="AR58" i="12"/>
  <c r="AS58" i="12"/>
  <c r="AT58" i="12"/>
  <c r="AU58" i="12"/>
  <c r="AV58" i="12"/>
  <c r="AW58" i="12"/>
  <c r="AP59" i="12"/>
  <c r="AQ59" i="12"/>
  <c r="AR59" i="12"/>
  <c r="AS59" i="12"/>
  <c r="AT59" i="12"/>
  <c r="AU59" i="12"/>
  <c r="AV59" i="12"/>
  <c r="AW59" i="12"/>
  <c r="AP60" i="12"/>
  <c r="AQ60" i="12"/>
  <c r="AR60" i="12"/>
  <c r="AS60" i="12"/>
  <c r="AT60" i="12"/>
  <c r="AU60" i="12"/>
  <c r="AV60" i="12"/>
  <c r="AW60" i="12"/>
  <c r="AP61" i="12"/>
  <c r="AQ61" i="12"/>
  <c r="AR61" i="12"/>
  <c r="AS61" i="12"/>
  <c r="AT61" i="12"/>
  <c r="AU61" i="12"/>
  <c r="AV61" i="12"/>
  <c r="AW61" i="12"/>
  <c r="AP62" i="12"/>
  <c r="AQ62" i="12"/>
  <c r="AR62" i="12"/>
  <c r="AS62" i="12"/>
  <c r="AT62" i="12"/>
  <c r="AU62" i="12"/>
  <c r="AV62" i="12"/>
  <c r="AW62" i="12"/>
  <c r="AP63" i="12"/>
  <c r="AQ63" i="12"/>
  <c r="AR63" i="12"/>
  <c r="AS63" i="12"/>
  <c r="AT63" i="12"/>
  <c r="AU63" i="12"/>
  <c r="AV63" i="12"/>
  <c r="AW63" i="12"/>
  <c r="AP64" i="12"/>
  <c r="AQ64" i="12"/>
  <c r="AR64" i="12"/>
  <c r="AS64" i="12"/>
  <c r="AT64" i="12"/>
  <c r="AU64" i="12"/>
  <c r="AV64" i="12"/>
  <c r="AW64" i="12"/>
  <c r="AP65" i="12"/>
  <c r="AQ65" i="12"/>
  <c r="AR65" i="12"/>
  <c r="AS65" i="12"/>
  <c r="AT65" i="12"/>
  <c r="AU65" i="12"/>
  <c r="AV65" i="12"/>
  <c r="AW65" i="12"/>
  <c r="AP66" i="12"/>
  <c r="AQ66" i="12"/>
  <c r="AR66" i="12"/>
  <c r="AS66" i="12"/>
  <c r="AT66" i="12"/>
  <c r="AU66" i="12"/>
  <c r="AV66" i="12"/>
  <c r="AW66" i="12"/>
  <c r="AP67" i="12"/>
  <c r="AQ67" i="12"/>
  <c r="AR67" i="12"/>
  <c r="AS67" i="12"/>
  <c r="AT67" i="12"/>
  <c r="AU67" i="12"/>
  <c r="AV67" i="12"/>
  <c r="AW67" i="12"/>
  <c r="AP68" i="12"/>
  <c r="AQ68" i="12"/>
  <c r="AR68" i="12"/>
  <c r="AS68" i="12"/>
  <c r="AT68" i="12"/>
  <c r="AU68" i="12"/>
  <c r="AV68" i="12"/>
  <c r="AW68" i="12"/>
  <c r="AP69" i="12"/>
  <c r="AQ69" i="12"/>
  <c r="AR69" i="12"/>
  <c r="AS69" i="12"/>
  <c r="AT69" i="12"/>
  <c r="AU69" i="12"/>
  <c r="AV69" i="12"/>
  <c r="AW69" i="12"/>
  <c r="AP70" i="12"/>
  <c r="AQ70" i="12"/>
  <c r="AR70" i="12"/>
  <c r="AS70" i="12"/>
  <c r="AT70" i="12"/>
  <c r="AU70" i="12"/>
  <c r="AV70" i="12"/>
  <c r="AW70" i="12"/>
  <c r="AP71" i="12"/>
  <c r="AQ71" i="12"/>
  <c r="AR71" i="12"/>
  <c r="AS71" i="12"/>
  <c r="AT71" i="12"/>
  <c r="AU71" i="12"/>
  <c r="AV71" i="12"/>
  <c r="AW71" i="12"/>
  <c r="AP72" i="12"/>
  <c r="AQ72" i="12"/>
  <c r="AR72" i="12"/>
  <c r="AS72" i="12"/>
  <c r="AT72" i="12"/>
  <c r="AU72" i="12"/>
  <c r="AV72" i="12"/>
  <c r="AW72" i="12"/>
  <c r="AP73" i="12"/>
  <c r="AQ73" i="12"/>
  <c r="AR73" i="12"/>
  <c r="AS73" i="12"/>
  <c r="AT73" i="12"/>
  <c r="AU73" i="12"/>
  <c r="AV73" i="12"/>
  <c r="AW73" i="12"/>
  <c r="AP74" i="12"/>
  <c r="AQ74" i="12"/>
  <c r="AR74" i="12"/>
  <c r="AS74" i="12"/>
  <c r="AT74" i="12"/>
  <c r="AU74" i="12"/>
  <c r="AV74" i="12"/>
  <c r="AW74" i="12"/>
  <c r="AP75" i="12"/>
  <c r="AQ75" i="12"/>
  <c r="AR75" i="12"/>
  <c r="AS75" i="12"/>
  <c r="AT75" i="12"/>
  <c r="AU75" i="12"/>
  <c r="AV75" i="12"/>
  <c r="AW75" i="12"/>
  <c r="AP76" i="12"/>
  <c r="AQ76" i="12"/>
  <c r="AR76" i="12"/>
  <c r="AS76" i="12"/>
  <c r="AT76" i="12"/>
  <c r="AU76" i="12"/>
  <c r="AV76" i="12"/>
  <c r="AW76" i="12"/>
  <c r="AP77" i="12"/>
  <c r="AQ77" i="12"/>
  <c r="AR77" i="12"/>
  <c r="AS77" i="12"/>
  <c r="AT77" i="12"/>
  <c r="AU77" i="12"/>
  <c r="AV77" i="12"/>
  <c r="AW77" i="12"/>
  <c r="AP78" i="12"/>
  <c r="AQ78" i="12"/>
  <c r="AR78" i="12"/>
  <c r="AS78" i="12"/>
  <c r="AT78" i="12"/>
  <c r="AU78" i="12"/>
  <c r="AV78" i="12"/>
  <c r="AW78" i="12"/>
  <c r="AP79" i="12"/>
  <c r="AQ79" i="12"/>
  <c r="AR79" i="12"/>
  <c r="AS79" i="12"/>
  <c r="AT79" i="12"/>
  <c r="AU79" i="12"/>
  <c r="AV79" i="12"/>
  <c r="AW79" i="12"/>
  <c r="AP80" i="12"/>
  <c r="AQ80" i="12"/>
  <c r="AR80" i="12"/>
  <c r="AS80" i="12"/>
  <c r="AT80" i="12"/>
  <c r="AU80" i="12"/>
  <c r="AV80" i="12"/>
  <c r="AW80" i="12"/>
  <c r="AP81" i="12"/>
  <c r="AQ81" i="12"/>
  <c r="AR81" i="12"/>
  <c r="AS81" i="12"/>
  <c r="AT81" i="12"/>
  <c r="AU81" i="12"/>
  <c r="AV81" i="12"/>
  <c r="AW81" i="12"/>
  <c r="AP82" i="12"/>
  <c r="AQ82" i="12"/>
  <c r="AR82" i="12"/>
  <c r="AS82" i="12"/>
  <c r="AT82" i="12"/>
  <c r="AU82" i="12"/>
  <c r="AV82" i="12"/>
  <c r="AW82" i="12"/>
  <c r="AP83" i="12"/>
  <c r="AQ83" i="12"/>
  <c r="AR83" i="12"/>
  <c r="AS83" i="12"/>
  <c r="AT83" i="12"/>
  <c r="AU83" i="12"/>
  <c r="AV83" i="12"/>
  <c r="AW83" i="12"/>
  <c r="AP84" i="12"/>
  <c r="AQ84" i="12"/>
  <c r="AR84" i="12"/>
  <c r="AS84" i="12"/>
  <c r="AT84" i="12"/>
  <c r="AU84" i="12"/>
  <c r="AV84" i="12"/>
  <c r="AW84" i="12"/>
  <c r="AP85" i="12"/>
  <c r="AQ85" i="12"/>
  <c r="AR85" i="12"/>
  <c r="AS85" i="12"/>
  <c r="AT85" i="12"/>
  <c r="AU85" i="12"/>
  <c r="AV85" i="12"/>
  <c r="AW85" i="12"/>
  <c r="AP86" i="12"/>
  <c r="AQ86" i="12"/>
  <c r="AR86" i="12"/>
  <c r="AS86" i="12"/>
  <c r="AT86" i="12"/>
  <c r="AU86" i="12"/>
  <c r="AV86" i="12"/>
  <c r="AW86" i="12"/>
  <c r="AP87" i="12"/>
  <c r="AQ87" i="12"/>
  <c r="AR87" i="12"/>
  <c r="AS87" i="12"/>
  <c r="AT87" i="12"/>
  <c r="AU87" i="12"/>
  <c r="AV87" i="12"/>
  <c r="AW87" i="12"/>
  <c r="AP88" i="12"/>
  <c r="AQ88" i="12"/>
  <c r="AR88" i="12"/>
  <c r="AS88" i="12"/>
  <c r="AT88" i="12"/>
  <c r="AU88" i="12"/>
  <c r="AV88" i="12"/>
  <c r="AW88" i="12"/>
  <c r="AP89" i="12"/>
  <c r="AQ89" i="12"/>
  <c r="AR89" i="12"/>
  <c r="AS89" i="12"/>
  <c r="AT89" i="12"/>
  <c r="AU89" i="12"/>
  <c r="AV89" i="12"/>
  <c r="AW89" i="12"/>
  <c r="AP90" i="12"/>
  <c r="AQ90" i="12"/>
  <c r="AR90" i="12"/>
  <c r="AS90" i="12"/>
  <c r="AT90" i="12"/>
  <c r="AU90" i="12"/>
  <c r="AV90" i="12"/>
  <c r="AW90" i="12"/>
  <c r="AP91" i="12"/>
  <c r="AQ91" i="12"/>
  <c r="AR91" i="12"/>
  <c r="AS91" i="12"/>
  <c r="AT91" i="12"/>
  <c r="AU91" i="12"/>
  <c r="AV91" i="12"/>
  <c r="AW91" i="12"/>
  <c r="AP92" i="12"/>
  <c r="AQ92" i="12"/>
  <c r="AR92" i="12"/>
  <c r="AS92" i="12"/>
  <c r="AT92" i="12"/>
  <c r="AU92" i="12"/>
  <c r="AV92" i="12"/>
  <c r="AW92" i="12"/>
  <c r="AP93" i="12"/>
  <c r="AQ93" i="12"/>
  <c r="AR93" i="12"/>
  <c r="AS93" i="12"/>
  <c r="AT93" i="12"/>
  <c r="AU93" i="12"/>
  <c r="AV93" i="12"/>
  <c r="AW93" i="12"/>
  <c r="AP94" i="12"/>
  <c r="AQ94" i="12"/>
  <c r="AR94" i="12"/>
  <c r="AS94" i="12"/>
  <c r="AT94" i="12"/>
  <c r="AU94" i="12"/>
  <c r="AV94" i="12"/>
  <c r="AW94" i="12"/>
  <c r="AP95" i="12"/>
  <c r="AQ95" i="12"/>
  <c r="AR95" i="12"/>
  <c r="AS95" i="12"/>
  <c r="AT95" i="12"/>
  <c r="AU95" i="12"/>
  <c r="AV95" i="12"/>
  <c r="AW95" i="12"/>
  <c r="AP96" i="12"/>
  <c r="AQ96" i="12"/>
  <c r="AR96" i="12"/>
  <c r="AS96" i="12"/>
  <c r="AT96" i="12"/>
  <c r="AU96" i="12"/>
  <c r="AV96" i="12"/>
  <c r="AW96" i="12"/>
  <c r="AP97" i="12"/>
  <c r="AQ97" i="12"/>
  <c r="AR97" i="12"/>
  <c r="AS97" i="12"/>
  <c r="AT97" i="12"/>
  <c r="AU97" i="12"/>
  <c r="AV97" i="12"/>
  <c r="AW97" i="12"/>
  <c r="AP98" i="12"/>
  <c r="AQ98" i="12"/>
  <c r="AR98" i="12"/>
  <c r="AS98" i="12"/>
  <c r="AT98" i="12"/>
  <c r="AU98" i="12"/>
  <c r="AV98" i="12"/>
  <c r="AW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AI99" i="12"/>
  <c r="AJ99" i="12"/>
  <c r="AK99" i="12"/>
  <c r="AL99" i="12"/>
  <c r="AM99" i="12"/>
  <c r="AN99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AI100" i="12"/>
  <c r="AJ100" i="12"/>
  <c r="AK100" i="12"/>
  <c r="AL100" i="12"/>
  <c r="AM100" i="12"/>
  <c r="AN100" i="12"/>
  <c r="B101" i="12"/>
  <c r="C101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V101" i="12"/>
  <c r="W101" i="12"/>
  <c r="X101" i="12"/>
  <c r="Y101" i="12"/>
  <c r="Z101" i="12"/>
  <c r="AA101" i="12"/>
  <c r="AB101" i="12"/>
  <c r="AC101" i="12"/>
  <c r="AD101" i="12"/>
  <c r="AE101" i="12"/>
  <c r="AF101" i="12"/>
  <c r="AG101" i="12"/>
  <c r="AH101" i="12"/>
  <c r="AI101" i="12"/>
  <c r="AJ101" i="12"/>
  <c r="AK101" i="12"/>
  <c r="AL101" i="12"/>
  <c r="AM101" i="12"/>
  <c r="AN101" i="12"/>
  <c r="AO99" i="12" l="1"/>
  <c r="C30" i="19" s="1"/>
  <c r="AQ101" i="12"/>
  <c r="E21" i="19" s="1"/>
  <c r="AQ100" i="12"/>
  <c r="E12" i="19" s="1"/>
  <c r="C3" i="19"/>
  <c r="AT99" i="12"/>
  <c r="E31" i="19" s="1"/>
  <c r="E4" i="19" s="1"/>
  <c r="AU101" i="12"/>
  <c r="C20" i="19" s="1"/>
  <c r="AO101" i="12"/>
  <c r="C21" i="19" s="1"/>
  <c r="AO100" i="12"/>
  <c r="C12" i="19" s="1"/>
  <c r="AU100" i="12"/>
  <c r="C11" i="19" s="1"/>
  <c r="AR99" i="18"/>
  <c r="C32" i="19" s="1"/>
  <c r="C5" i="19" s="1"/>
  <c r="AR101" i="18"/>
  <c r="C23" i="19" s="1"/>
  <c r="AR100" i="18"/>
  <c r="C14" i="19" s="1"/>
  <c r="AT101" i="12"/>
  <c r="E22" i="19" s="1"/>
  <c r="AP101" i="12"/>
  <c r="D21" i="19" s="1"/>
  <c r="AT100" i="12"/>
  <c r="E13" i="19" s="1"/>
  <c r="AP100" i="12"/>
  <c r="D12" i="19" s="1"/>
  <c r="AU99" i="12"/>
  <c r="C29" i="19" s="1"/>
  <c r="AQ99" i="12"/>
  <c r="E30" i="19" s="1"/>
  <c r="E3" i="19" s="1"/>
  <c r="AW101" i="12"/>
  <c r="E20" i="19" s="1"/>
  <c r="AS101" i="12"/>
  <c r="D22" i="19" s="1"/>
  <c r="AV101" i="12"/>
  <c r="D20" i="19" s="1"/>
  <c r="AR101" i="12"/>
  <c r="C22" i="19" s="1"/>
  <c r="AW100" i="12"/>
  <c r="E11" i="19" s="1"/>
  <c r="AS100" i="12"/>
  <c r="D13" i="19" s="1"/>
  <c r="AV100" i="12"/>
  <c r="D11" i="19" s="1"/>
  <c r="AR100" i="12"/>
  <c r="C13" i="19" s="1"/>
  <c r="AP99" i="12"/>
  <c r="D30" i="19" s="1"/>
  <c r="D3" i="19" s="1"/>
  <c r="AV99" i="12"/>
  <c r="D29" i="19" s="1"/>
  <c r="D2" i="19" s="1"/>
  <c r="AS99" i="12"/>
  <c r="D31" i="19" s="1"/>
  <c r="D4" i="19" s="1"/>
  <c r="AR99" i="12"/>
  <c r="C31" i="19" s="1"/>
  <c r="AW99" i="12"/>
  <c r="E29" i="19" s="1"/>
  <c r="E2" i="19" s="1"/>
  <c r="AB103" i="12"/>
  <c r="AU103" i="12" s="1"/>
  <c r="O103" i="12"/>
  <c r="AR103" i="12" s="1"/>
  <c r="B103" i="12"/>
  <c r="AO103" i="12" s="1"/>
  <c r="AB103" i="18"/>
  <c r="AU103" i="18" s="1"/>
  <c r="O103" i="18"/>
  <c r="AR103" i="18" s="1"/>
  <c r="B103" i="18"/>
  <c r="AO103" i="18" s="1"/>
  <c r="AB103" i="17"/>
  <c r="AU103" i="17" s="1"/>
  <c r="O103" i="17"/>
  <c r="AR103" i="17" s="1"/>
  <c r="B103" i="17"/>
  <c r="AO103" i="17" s="1"/>
  <c r="AW98" i="17"/>
  <c r="AV98" i="17"/>
  <c r="AU98" i="17"/>
  <c r="AT98" i="17"/>
  <c r="AS98" i="17"/>
  <c r="AR98" i="17"/>
  <c r="AQ98" i="17"/>
  <c r="AP98" i="17"/>
  <c r="AO98" i="17"/>
  <c r="AW97" i="17"/>
  <c r="AV97" i="17"/>
  <c r="AU97" i="17"/>
  <c r="AT97" i="17"/>
  <c r="AS97" i="17"/>
  <c r="AR97" i="17"/>
  <c r="AQ97" i="17"/>
  <c r="AP97" i="17"/>
  <c r="AO97" i="17"/>
  <c r="AW96" i="17"/>
  <c r="AV96" i="17"/>
  <c r="AU96" i="17"/>
  <c r="AT96" i="17"/>
  <c r="AS96" i="17"/>
  <c r="AR96" i="17"/>
  <c r="AQ96" i="17"/>
  <c r="AP96" i="17"/>
  <c r="AO96" i="17"/>
  <c r="AW95" i="17"/>
  <c r="AV95" i="17"/>
  <c r="AU95" i="17"/>
  <c r="AT95" i="17"/>
  <c r="AS95" i="17"/>
  <c r="AR95" i="17"/>
  <c r="AQ95" i="17"/>
  <c r="AP95" i="17"/>
  <c r="AO95" i="17"/>
  <c r="AW94" i="17"/>
  <c r="AV94" i="17"/>
  <c r="AU94" i="17"/>
  <c r="AT94" i="17"/>
  <c r="AS94" i="17"/>
  <c r="AR94" i="17"/>
  <c r="AQ94" i="17"/>
  <c r="AP94" i="17"/>
  <c r="AO94" i="17"/>
  <c r="AW93" i="17"/>
  <c r="AV93" i="17"/>
  <c r="AU93" i="17"/>
  <c r="AT93" i="17"/>
  <c r="AS93" i="17"/>
  <c r="AR93" i="17"/>
  <c r="AQ93" i="17"/>
  <c r="AP93" i="17"/>
  <c r="AO93" i="17"/>
  <c r="AW92" i="17"/>
  <c r="AV92" i="17"/>
  <c r="AU92" i="17"/>
  <c r="AT92" i="17"/>
  <c r="AS92" i="17"/>
  <c r="AR92" i="17"/>
  <c r="AQ92" i="17"/>
  <c r="AP92" i="17"/>
  <c r="AO92" i="17"/>
  <c r="AW91" i="17"/>
  <c r="AV91" i="17"/>
  <c r="AU91" i="17"/>
  <c r="AT91" i="17"/>
  <c r="AS91" i="17"/>
  <c r="AR91" i="17"/>
  <c r="AQ91" i="17"/>
  <c r="AP91" i="17"/>
  <c r="AO91" i="17"/>
  <c r="AW90" i="17"/>
  <c r="AV90" i="17"/>
  <c r="AU90" i="17"/>
  <c r="AT90" i="17"/>
  <c r="AS90" i="17"/>
  <c r="AR90" i="17"/>
  <c r="AQ90" i="17"/>
  <c r="AP90" i="17"/>
  <c r="AO90" i="17"/>
  <c r="AW89" i="17"/>
  <c r="AV89" i="17"/>
  <c r="AU89" i="17"/>
  <c r="AT89" i="17"/>
  <c r="AS89" i="17"/>
  <c r="AR89" i="17"/>
  <c r="AQ89" i="17"/>
  <c r="AP89" i="17"/>
  <c r="AO89" i="17"/>
  <c r="AW88" i="17"/>
  <c r="AV88" i="17"/>
  <c r="AU88" i="17"/>
  <c r="AT88" i="17"/>
  <c r="AS88" i="17"/>
  <c r="AR88" i="17"/>
  <c r="AQ88" i="17"/>
  <c r="AP88" i="17"/>
  <c r="AO88" i="17"/>
  <c r="AW87" i="17"/>
  <c r="AV87" i="17"/>
  <c r="AU87" i="17"/>
  <c r="AT87" i="17"/>
  <c r="AS87" i="17"/>
  <c r="AR87" i="17"/>
  <c r="AQ87" i="17"/>
  <c r="AP87" i="17"/>
  <c r="AO87" i="17"/>
  <c r="AW86" i="17"/>
  <c r="AV86" i="17"/>
  <c r="AU86" i="17"/>
  <c r="AT86" i="17"/>
  <c r="AS86" i="17"/>
  <c r="AR86" i="17"/>
  <c r="AQ86" i="17"/>
  <c r="AP86" i="17"/>
  <c r="AO86" i="17"/>
  <c r="AW85" i="17"/>
  <c r="AV85" i="17"/>
  <c r="AU85" i="17"/>
  <c r="AT85" i="17"/>
  <c r="AS85" i="17"/>
  <c r="AR85" i="17"/>
  <c r="AQ85" i="17"/>
  <c r="AP85" i="17"/>
  <c r="AO85" i="17"/>
  <c r="AW84" i="17"/>
  <c r="AV84" i="17"/>
  <c r="AU84" i="17"/>
  <c r="AT84" i="17"/>
  <c r="AS84" i="17"/>
  <c r="AR84" i="17"/>
  <c r="AQ84" i="17"/>
  <c r="AP84" i="17"/>
  <c r="AO84" i="17"/>
  <c r="AW83" i="17"/>
  <c r="AV83" i="17"/>
  <c r="AU83" i="17"/>
  <c r="AT83" i="17"/>
  <c r="AS83" i="17"/>
  <c r="AR83" i="17"/>
  <c r="AQ83" i="17"/>
  <c r="AP83" i="17"/>
  <c r="AO83" i="17"/>
  <c r="AW82" i="17"/>
  <c r="AV82" i="17"/>
  <c r="AU82" i="17"/>
  <c r="AT82" i="17"/>
  <c r="AS82" i="17"/>
  <c r="AR82" i="17"/>
  <c r="AQ82" i="17"/>
  <c r="AP82" i="17"/>
  <c r="AO82" i="17"/>
  <c r="AW81" i="17"/>
  <c r="AV81" i="17"/>
  <c r="AU81" i="17"/>
  <c r="AT81" i="17"/>
  <c r="AS81" i="17"/>
  <c r="AR81" i="17"/>
  <c r="AQ81" i="17"/>
  <c r="AP81" i="17"/>
  <c r="AO81" i="17"/>
  <c r="AW80" i="17"/>
  <c r="AV80" i="17"/>
  <c r="AU80" i="17"/>
  <c r="AT80" i="17"/>
  <c r="AS80" i="17"/>
  <c r="AR80" i="17"/>
  <c r="AQ80" i="17"/>
  <c r="AP80" i="17"/>
  <c r="AO80" i="17"/>
  <c r="AW79" i="17"/>
  <c r="AV79" i="17"/>
  <c r="AU79" i="17"/>
  <c r="AT79" i="17"/>
  <c r="AS79" i="17"/>
  <c r="AR79" i="17"/>
  <c r="AQ79" i="17"/>
  <c r="AP79" i="17"/>
  <c r="AO79" i="17"/>
  <c r="AW78" i="17"/>
  <c r="AV78" i="17"/>
  <c r="AU78" i="17"/>
  <c r="AT78" i="17"/>
  <c r="AS78" i="17"/>
  <c r="AR78" i="17"/>
  <c r="AQ78" i="17"/>
  <c r="AP78" i="17"/>
  <c r="AO78" i="17"/>
  <c r="AW77" i="17"/>
  <c r="AV77" i="17"/>
  <c r="AU77" i="17"/>
  <c r="AT77" i="17"/>
  <c r="AS77" i="17"/>
  <c r="AR77" i="17"/>
  <c r="AQ77" i="17"/>
  <c r="AP77" i="17"/>
  <c r="AO77" i="17"/>
  <c r="AW76" i="17"/>
  <c r="AV76" i="17"/>
  <c r="AU76" i="17"/>
  <c r="AT76" i="17"/>
  <c r="AS76" i="17"/>
  <c r="AR76" i="17"/>
  <c r="AQ76" i="17"/>
  <c r="AP76" i="17"/>
  <c r="AO76" i="17"/>
  <c r="AW75" i="17"/>
  <c r="AV75" i="17"/>
  <c r="AU75" i="17"/>
  <c r="AT75" i="17"/>
  <c r="AS75" i="17"/>
  <c r="AR75" i="17"/>
  <c r="AQ75" i="17"/>
  <c r="AP75" i="17"/>
  <c r="AO75" i="17"/>
  <c r="AW74" i="17"/>
  <c r="AV74" i="17"/>
  <c r="AU74" i="17"/>
  <c r="AT74" i="17"/>
  <c r="AS74" i="17"/>
  <c r="AR74" i="17"/>
  <c r="AQ74" i="17"/>
  <c r="AP74" i="17"/>
  <c r="AO74" i="17"/>
  <c r="AW73" i="17"/>
  <c r="AV73" i="17"/>
  <c r="AU73" i="17"/>
  <c r="AT73" i="17"/>
  <c r="AS73" i="17"/>
  <c r="AR73" i="17"/>
  <c r="AQ73" i="17"/>
  <c r="AP73" i="17"/>
  <c r="AO73" i="17"/>
  <c r="AW72" i="17"/>
  <c r="AV72" i="17"/>
  <c r="AU72" i="17"/>
  <c r="AT72" i="17"/>
  <c r="AS72" i="17"/>
  <c r="AR72" i="17"/>
  <c r="AQ72" i="17"/>
  <c r="AP72" i="17"/>
  <c r="AO72" i="17"/>
  <c r="AW71" i="17"/>
  <c r="AV71" i="17"/>
  <c r="AU71" i="17"/>
  <c r="AT71" i="17"/>
  <c r="AS71" i="17"/>
  <c r="AR71" i="17"/>
  <c r="AQ71" i="17"/>
  <c r="AP71" i="17"/>
  <c r="AO71" i="17"/>
  <c r="AW70" i="17"/>
  <c r="AV70" i="17"/>
  <c r="AU70" i="17"/>
  <c r="AT70" i="17"/>
  <c r="AS70" i="17"/>
  <c r="AR70" i="17"/>
  <c r="AQ70" i="17"/>
  <c r="AP70" i="17"/>
  <c r="AO70" i="17"/>
  <c r="AW69" i="17"/>
  <c r="AV69" i="17"/>
  <c r="AU69" i="17"/>
  <c r="AT69" i="17"/>
  <c r="AS69" i="17"/>
  <c r="AR69" i="17"/>
  <c r="AQ69" i="17"/>
  <c r="AP69" i="17"/>
  <c r="AO69" i="17"/>
  <c r="AW68" i="17"/>
  <c r="AV68" i="17"/>
  <c r="AU68" i="17"/>
  <c r="AT68" i="17"/>
  <c r="AS68" i="17"/>
  <c r="AR68" i="17"/>
  <c r="AQ68" i="17"/>
  <c r="AP68" i="17"/>
  <c r="AO68" i="17"/>
  <c r="AW67" i="17"/>
  <c r="AV67" i="17"/>
  <c r="AU67" i="17"/>
  <c r="AT67" i="17"/>
  <c r="AS67" i="17"/>
  <c r="AR67" i="17"/>
  <c r="AQ67" i="17"/>
  <c r="AP67" i="17"/>
  <c r="AO67" i="17"/>
  <c r="AW66" i="17"/>
  <c r="AV66" i="17"/>
  <c r="AU66" i="17"/>
  <c r="AT66" i="17"/>
  <c r="AS66" i="17"/>
  <c r="AR66" i="17"/>
  <c r="AQ66" i="17"/>
  <c r="AP66" i="17"/>
  <c r="AO66" i="17"/>
  <c r="AW65" i="17"/>
  <c r="AV65" i="17"/>
  <c r="AU65" i="17"/>
  <c r="AT65" i="17"/>
  <c r="AS65" i="17"/>
  <c r="AR65" i="17"/>
  <c r="AQ65" i="17"/>
  <c r="AP65" i="17"/>
  <c r="AO65" i="17"/>
  <c r="AW64" i="17"/>
  <c r="AV64" i="17"/>
  <c r="AU64" i="17"/>
  <c r="AT64" i="17"/>
  <c r="AS64" i="17"/>
  <c r="AR64" i="17"/>
  <c r="AQ64" i="17"/>
  <c r="AP64" i="17"/>
  <c r="AO64" i="17"/>
  <c r="AW63" i="17"/>
  <c r="AV63" i="17"/>
  <c r="AU63" i="17"/>
  <c r="AT63" i="17"/>
  <c r="AS63" i="17"/>
  <c r="AR63" i="17"/>
  <c r="AQ63" i="17"/>
  <c r="AP63" i="17"/>
  <c r="AO63" i="17"/>
  <c r="AW62" i="17"/>
  <c r="AV62" i="17"/>
  <c r="AU62" i="17"/>
  <c r="AT62" i="17"/>
  <c r="AS62" i="17"/>
  <c r="AR62" i="17"/>
  <c r="AQ62" i="17"/>
  <c r="AP62" i="17"/>
  <c r="AO62" i="17"/>
  <c r="AW61" i="17"/>
  <c r="AV61" i="17"/>
  <c r="AU61" i="17"/>
  <c r="AT61" i="17"/>
  <c r="AS61" i="17"/>
  <c r="AR61" i="17"/>
  <c r="AQ61" i="17"/>
  <c r="AP61" i="17"/>
  <c r="AO61" i="17"/>
  <c r="AW60" i="17"/>
  <c r="AV60" i="17"/>
  <c r="AU60" i="17"/>
  <c r="AT60" i="17"/>
  <c r="AS60" i="17"/>
  <c r="AR60" i="17"/>
  <c r="AQ60" i="17"/>
  <c r="AP60" i="17"/>
  <c r="AO60" i="17"/>
  <c r="AW59" i="17"/>
  <c r="AV59" i="17"/>
  <c r="AU59" i="17"/>
  <c r="AT59" i="17"/>
  <c r="AS59" i="17"/>
  <c r="AR59" i="17"/>
  <c r="AQ59" i="17"/>
  <c r="AP59" i="17"/>
  <c r="AO59" i="17"/>
  <c r="AW58" i="17"/>
  <c r="AV58" i="17"/>
  <c r="AU58" i="17"/>
  <c r="AT58" i="17"/>
  <c r="AS58" i="17"/>
  <c r="AR58" i="17"/>
  <c r="AQ58" i="17"/>
  <c r="AP58" i="17"/>
  <c r="AO58" i="17"/>
  <c r="AW57" i="17"/>
  <c r="AV57" i="17"/>
  <c r="AU57" i="17"/>
  <c r="AT57" i="17"/>
  <c r="AS57" i="17"/>
  <c r="AR57" i="17"/>
  <c r="AQ57" i="17"/>
  <c r="AP57" i="17"/>
  <c r="AO57" i="17"/>
  <c r="AW56" i="17"/>
  <c r="AV56" i="17"/>
  <c r="AU56" i="17"/>
  <c r="AT56" i="17"/>
  <c r="AS56" i="17"/>
  <c r="AR56" i="17"/>
  <c r="AQ56" i="17"/>
  <c r="AP56" i="17"/>
  <c r="AO56" i="17"/>
  <c r="AW55" i="17"/>
  <c r="AV55" i="17"/>
  <c r="AU55" i="17"/>
  <c r="AT55" i="17"/>
  <c r="AS55" i="17"/>
  <c r="AR55" i="17"/>
  <c r="AQ55" i="17"/>
  <c r="AP55" i="17"/>
  <c r="AO55" i="17"/>
  <c r="AW54" i="17"/>
  <c r="AV54" i="17"/>
  <c r="AU54" i="17"/>
  <c r="AT54" i="17"/>
  <c r="AS54" i="17"/>
  <c r="AR54" i="17"/>
  <c r="AQ54" i="17"/>
  <c r="AP54" i="17"/>
  <c r="AO54" i="17"/>
  <c r="AW53" i="17"/>
  <c r="AV53" i="17"/>
  <c r="AU53" i="17"/>
  <c r="AT53" i="17"/>
  <c r="AS53" i="17"/>
  <c r="AR53" i="17"/>
  <c r="AQ53" i="17"/>
  <c r="AP53" i="17"/>
  <c r="AO53" i="17"/>
  <c r="AW52" i="17"/>
  <c r="AV52" i="17"/>
  <c r="AU52" i="17"/>
  <c r="AT52" i="17"/>
  <c r="AS52" i="17"/>
  <c r="AR52" i="17"/>
  <c r="AQ52" i="17"/>
  <c r="AP52" i="17"/>
  <c r="AO52" i="17"/>
  <c r="AW51" i="17"/>
  <c r="AV51" i="17"/>
  <c r="AU51" i="17"/>
  <c r="AT51" i="17"/>
  <c r="AS51" i="17"/>
  <c r="AR51" i="17"/>
  <c r="AQ51" i="17"/>
  <c r="AP51" i="17"/>
  <c r="AO51" i="17"/>
  <c r="AW50" i="17"/>
  <c r="AV50" i="17"/>
  <c r="AU50" i="17"/>
  <c r="AT50" i="17"/>
  <c r="AS50" i="17"/>
  <c r="AR50" i="17"/>
  <c r="AQ50" i="17"/>
  <c r="AP50" i="17"/>
  <c r="AO50" i="17"/>
  <c r="AW49" i="17"/>
  <c r="AV49" i="17"/>
  <c r="AU49" i="17"/>
  <c r="AT49" i="17"/>
  <c r="AS49" i="17"/>
  <c r="AR49" i="17"/>
  <c r="AQ49" i="17"/>
  <c r="AP49" i="17"/>
  <c r="AO49" i="17"/>
  <c r="AW48" i="17"/>
  <c r="AV48" i="17"/>
  <c r="AU48" i="17"/>
  <c r="AT48" i="17"/>
  <c r="AS48" i="17"/>
  <c r="AR48" i="17"/>
  <c r="AQ48" i="17"/>
  <c r="AP48" i="17"/>
  <c r="AO48" i="17"/>
  <c r="AW47" i="17"/>
  <c r="AV47" i="17"/>
  <c r="AU47" i="17"/>
  <c r="AT47" i="17"/>
  <c r="AS47" i="17"/>
  <c r="AR47" i="17"/>
  <c r="AQ47" i="17"/>
  <c r="AP47" i="17"/>
  <c r="AO47" i="17"/>
  <c r="AW46" i="17"/>
  <c r="AV46" i="17"/>
  <c r="AU46" i="17"/>
  <c r="AT46" i="17"/>
  <c r="AS46" i="17"/>
  <c r="AR46" i="17"/>
  <c r="AQ46" i="17"/>
  <c r="AP46" i="17"/>
  <c r="AO46" i="17"/>
  <c r="AW45" i="17"/>
  <c r="AV45" i="17"/>
  <c r="AU45" i="17"/>
  <c r="AT45" i="17"/>
  <c r="AS45" i="17"/>
  <c r="AR45" i="17"/>
  <c r="AQ45" i="17"/>
  <c r="AP45" i="17"/>
  <c r="AO45" i="17"/>
  <c r="AW44" i="17"/>
  <c r="AV44" i="17"/>
  <c r="AU44" i="17"/>
  <c r="AT44" i="17"/>
  <c r="AS44" i="17"/>
  <c r="AR44" i="17"/>
  <c r="AQ44" i="17"/>
  <c r="AP44" i="17"/>
  <c r="AO44" i="17"/>
  <c r="AW43" i="17"/>
  <c r="AV43" i="17"/>
  <c r="AU43" i="17"/>
  <c r="AT43" i="17"/>
  <c r="AS43" i="17"/>
  <c r="AR43" i="17"/>
  <c r="AQ43" i="17"/>
  <c r="AP43" i="17"/>
  <c r="AO43" i="17"/>
  <c r="AW42" i="17"/>
  <c r="AV42" i="17"/>
  <c r="AU42" i="17"/>
  <c r="AT42" i="17"/>
  <c r="AS42" i="17"/>
  <c r="AR42" i="17"/>
  <c r="AQ42" i="17"/>
  <c r="AP42" i="17"/>
  <c r="AO42" i="17"/>
  <c r="AW41" i="17"/>
  <c r="AV41" i="17"/>
  <c r="AU41" i="17"/>
  <c r="AT41" i="17"/>
  <c r="AS41" i="17"/>
  <c r="AR41" i="17"/>
  <c r="AQ41" i="17"/>
  <c r="AP41" i="17"/>
  <c r="AO41" i="17"/>
  <c r="AW40" i="17"/>
  <c r="AV40" i="17"/>
  <c r="AU40" i="17"/>
  <c r="AT40" i="17"/>
  <c r="AS40" i="17"/>
  <c r="AR40" i="17"/>
  <c r="AQ40" i="17"/>
  <c r="AP40" i="17"/>
  <c r="AO40" i="17"/>
  <c r="AW39" i="17"/>
  <c r="AV39" i="17"/>
  <c r="AU39" i="17"/>
  <c r="AT39" i="17"/>
  <c r="AS39" i="17"/>
  <c r="AR39" i="17"/>
  <c r="AQ39" i="17"/>
  <c r="AP39" i="17"/>
  <c r="AO39" i="17"/>
  <c r="AW38" i="17"/>
  <c r="AV38" i="17"/>
  <c r="AU38" i="17"/>
  <c r="AT38" i="17"/>
  <c r="AS38" i="17"/>
  <c r="AR38" i="17"/>
  <c r="AQ38" i="17"/>
  <c r="AP38" i="17"/>
  <c r="AO38" i="17"/>
  <c r="AW37" i="17"/>
  <c r="AV37" i="17"/>
  <c r="AU37" i="17"/>
  <c r="AT37" i="17"/>
  <c r="AS37" i="17"/>
  <c r="AR37" i="17"/>
  <c r="AQ37" i="17"/>
  <c r="AP37" i="17"/>
  <c r="AO37" i="17"/>
  <c r="AW36" i="17"/>
  <c r="AV36" i="17"/>
  <c r="AU36" i="17"/>
  <c r="AT36" i="17"/>
  <c r="AS36" i="17"/>
  <c r="AR36" i="17"/>
  <c r="AQ36" i="17"/>
  <c r="AP36" i="17"/>
  <c r="AO36" i="17"/>
  <c r="AW35" i="17"/>
  <c r="AV35" i="17"/>
  <c r="AU35" i="17"/>
  <c r="AT35" i="17"/>
  <c r="AS35" i="17"/>
  <c r="AR35" i="17"/>
  <c r="AQ35" i="17"/>
  <c r="AP35" i="17"/>
  <c r="AO35" i="17"/>
  <c r="AW34" i="17"/>
  <c r="AV34" i="17"/>
  <c r="AU34" i="17"/>
  <c r="AT34" i="17"/>
  <c r="AS34" i="17"/>
  <c r="AR34" i="17"/>
  <c r="AQ34" i="17"/>
  <c r="AP34" i="17"/>
  <c r="AO34" i="17"/>
  <c r="AW33" i="17"/>
  <c r="AV33" i="17"/>
  <c r="AU33" i="17"/>
  <c r="AT33" i="17"/>
  <c r="AS33" i="17"/>
  <c r="AR33" i="17"/>
  <c r="AQ33" i="17"/>
  <c r="AP33" i="17"/>
  <c r="AO33" i="17"/>
  <c r="AW32" i="17"/>
  <c r="AV32" i="17"/>
  <c r="AU32" i="17"/>
  <c r="AT32" i="17"/>
  <c r="AS32" i="17"/>
  <c r="AR32" i="17"/>
  <c r="AQ32" i="17"/>
  <c r="AP32" i="17"/>
  <c r="AO32" i="17"/>
  <c r="AW31" i="17"/>
  <c r="AV31" i="17"/>
  <c r="AU31" i="17"/>
  <c r="AT31" i="17"/>
  <c r="AS31" i="17"/>
  <c r="AR31" i="17"/>
  <c r="AQ31" i="17"/>
  <c r="AP31" i="17"/>
  <c r="AO31" i="17"/>
  <c r="AW30" i="17"/>
  <c r="AV30" i="17"/>
  <c r="AU30" i="17"/>
  <c r="AT30" i="17"/>
  <c r="AS30" i="17"/>
  <c r="AR30" i="17"/>
  <c r="AQ30" i="17"/>
  <c r="AP30" i="17"/>
  <c r="AO30" i="17"/>
  <c r="AW29" i="17"/>
  <c r="AV29" i="17"/>
  <c r="AU29" i="17"/>
  <c r="AT29" i="17"/>
  <c r="AS29" i="17"/>
  <c r="AR29" i="17"/>
  <c r="AQ29" i="17"/>
  <c r="AP29" i="17"/>
  <c r="AO29" i="17"/>
  <c r="AW28" i="17"/>
  <c r="AV28" i="17"/>
  <c r="AU28" i="17"/>
  <c r="AT28" i="17"/>
  <c r="AS28" i="17"/>
  <c r="AR28" i="17"/>
  <c r="AQ28" i="17"/>
  <c r="AP28" i="17"/>
  <c r="AO28" i="17"/>
  <c r="AW27" i="17"/>
  <c r="AV27" i="17"/>
  <c r="AU27" i="17"/>
  <c r="AT27" i="17"/>
  <c r="AS27" i="17"/>
  <c r="AR27" i="17"/>
  <c r="AQ27" i="17"/>
  <c r="AP27" i="17"/>
  <c r="AO27" i="17"/>
  <c r="AW26" i="17"/>
  <c r="AV26" i="17"/>
  <c r="AU26" i="17"/>
  <c r="AT26" i="17"/>
  <c r="AS26" i="17"/>
  <c r="AR26" i="17"/>
  <c r="AQ26" i="17"/>
  <c r="AP26" i="17"/>
  <c r="AO26" i="17"/>
  <c r="AW25" i="17"/>
  <c r="AV25" i="17"/>
  <c r="AU25" i="17"/>
  <c r="AT25" i="17"/>
  <c r="AS25" i="17"/>
  <c r="AR25" i="17"/>
  <c r="AQ25" i="17"/>
  <c r="AP25" i="17"/>
  <c r="AO25" i="17"/>
  <c r="AW24" i="17"/>
  <c r="AV24" i="17"/>
  <c r="AU24" i="17"/>
  <c r="AT24" i="17"/>
  <c r="AS24" i="17"/>
  <c r="AR24" i="17"/>
  <c r="AQ24" i="17"/>
  <c r="AP24" i="17"/>
  <c r="AO24" i="17"/>
  <c r="AW23" i="17"/>
  <c r="AV23" i="17"/>
  <c r="AU23" i="17"/>
  <c r="AT23" i="17"/>
  <c r="AS23" i="17"/>
  <c r="AR23" i="17"/>
  <c r="AQ23" i="17"/>
  <c r="AP23" i="17"/>
  <c r="AO23" i="17"/>
  <c r="AW22" i="17"/>
  <c r="AV22" i="17"/>
  <c r="AU22" i="17"/>
  <c r="AT22" i="17"/>
  <c r="AS22" i="17"/>
  <c r="AR22" i="17"/>
  <c r="AQ22" i="17"/>
  <c r="AP22" i="17"/>
  <c r="AO22" i="17"/>
  <c r="AW21" i="17"/>
  <c r="AV21" i="17"/>
  <c r="AU21" i="17"/>
  <c r="AT21" i="17"/>
  <c r="AS21" i="17"/>
  <c r="AR21" i="17"/>
  <c r="AQ21" i="17"/>
  <c r="AP21" i="17"/>
  <c r="AO21" i="17"/>
  <c r="AW20" i="17"/>
  <c r="AV20" i="17"/>
  <c r="AU20" i="17"/>
  <c r="AT20" i="17"/>
  <c r="AS20" i="17"/>
  <c r="AR20" i="17"/>
  <c r="AQ20" i="17"/>
  <c r="AP20" i="17"/>
  <c r="AO20" i="17"/>
  <c r="AW19" i="17"/>
  <c r="AV19" i="17"/>
  <c r="AU19" i="17"/>
  <c r="AT19" i="17"/>
  <c r="AS19" i="17"/>
  <c r="AR19" i="17"/>
  <c r="AQ19" i="17"/>
  <c r="AP19" i="17"/>
  <c r="AO19" i="17"/>
  <c r="AW18" i="17"/>
  <c r="AV18" i="17"/>
  <c r="AU18" i="17"/>
  <c r="AT18" i="17"/>
  <c r="AS18" i="17"/>
  <c r="AR18" i="17"/>
  <c r="AQ18" i="17"/>
  <c r="AP18" i="17"/>
  <c r="AO18" i="17"/>
  <c r="AW17" i="17"/>
  <c r="AV17" i="17"/>
  <c r="AU17" i="17"/>
  <c r="AT17" i="17"/>
  <c r="AS17" i="17"/>
  <c r="AR17" i="17"/>
  <c r="AQ17" i="17"/>
  <c r="AP17" i="17"/>
  <c r="AO17" i="17"/>
  <c r="AW16" i="17"/>
  <c r="AV16" i="17"/>
  <c r="AU16" i="17"/>
  <c r="AT16" i="17"/>
  <c r="AS16" i="17"/>
  <c r="AR16" i="17"/>
  <c r="AQ16" i="17"/>
  <c r="AP16" i="17"/>
  <c r="AO16" i="17"/>
  <c r="AW15" i="17"/>
  <c r="AV15" i="17"/>
  <c r="AU15" i="17"/>
  <c r="AT15" i="17"/>
  <c r="AS15" i="17"/>
  <c r="AR15" i="17"/>
  <c r="AQ15" i="17"/>
  <c r="AP15" i="17"/>
  <c r="AO15" i="17"/>
  <c r="AW14" i="17"/>
  <c r="AV14" i="17"/>
  <c r="AU14" i="17"/>
  <c r="AT14" i="17"/>
  <c r="AS14" i="17"/>
  <c r="AR14" i="17"/>
  <c r="AQ14" i="17"/>
  <c r="AP14" i="17"/>
  <c r="AO14" i="17"/>
  <c r="AW13" i="17"/>
  <c r="AV13" i="17"/>
  <c r="AU13" i="17"/>
  <c r="AT13" i="17"/>
  <c r="AS13" i="17"/>
  <c r="AR13" i="17"/>
  <c r="AQ13" i="17"/>
  <c r="AP13" i="17"/>
  <c r="AO13" i="17"/>
  <c r="AW12" i="17"/>
  <c r="AV12" i="17"/>
  <c r="AU12" i="17"/>
  <c r="AT12" i="17"/>
  <c r="AS12" i="17"/>
  <c r="AR12" i="17"/>
  <c r="AQ12" i="17"/>
  <c r="AP12" i="17"/>
  <c r="AO12" i="17"/>
  <c r="AW11" i="17"/>
  <c r="AV11" i="17"/>
  <c r="AU11" i="17"/>
  <c r="AT11" i="17"/>
  <c r="AS11" i="17"/>
  <c r="AR11" i="17"/>
  <c r="AQ11" i="17"/>
  <c r="AP11" i="17"/>
  <c r="AO11" i="17"/>
  <c r="AW10" i="17"/>
  <c r="AV10" i="17"/>
  <c r="AU10" i="17"/>
  <c r="AT10" i="17"/>
  <c r="AS10" i="17"/>
  <c r="AR10" i="17"/>
  <c r="AQ10" i="17"/>
  <c r="AP10" i="17"/>
  <c r="AO10" i="17"/>
  <c r="AW9" i="17"/>
  <c r="AV9" i="17"/>
  <c r="AU9" i="17"/>
  <c r="AT9" i="17"/>
  <c r="AS9" i="17"/>
  <c r="AR9" i="17"/>
  <c r="AQ9" i="17"/>
  <c r="AP9" i="17"/>
  <c r="AO9" i="17"/>
  <c r="AW8" i="17"/>
  <c r="AV8" i="17"/>
  <c r="AU8" i="17"/>
  <c r="AT8" i="17"/>
  <c r="AS8" i="17"/>
  <c r="AR8" i="17"/>
  <c r="AQ8" i="17"/>
  <c r="AP8" i="17"/>
  <c r="AO8" i="17"/>
  <c r="AW7" i="17"/>
  <c r="AV7" i="17"/>
  <c r="AU7" i="17"/>
  <c r="AT7" i="17"/>
  <c r="AS7" i="17"/>
  <c r="AR7" i="17"/>
  <c r="AQ7" i="17"/>
  <c r="AP7" i="17"/>
  <c r="AO7" i="17"/>
  <c r="AW6" i="17"/>
  <c r="AV6" i="17"/>
  <c r="AU6" i="17"/>
  <c r="AT6" i="17"/>
  <c r="AS6" i="17"/>
  <c r="AR6" i="17"/>
  <c r="AQ6" i="17"/>
  <c r="AP6" i="17"/>
  <c r="AO6" i="17"/>
  <c r="AW5" i="17"/>
  <c r="AV5" i="17"/>
  <c r="AU5" i="17"/>
  <c r="AT5" i="17"/>
  <c r="AS5" i="17"/>
  <c r="AR5" i="17"/>
  <c r="AQ5" i="17"/>
  <c r="AP5" i="17"/>
  <c r="AO5" i="17"/>
  <c r="AW4" i="17"/>
  <c r="AV4" i="17"/>
  <c r="AU4" i="17"/>
  <c r="AT4" i="17"/>
  <c r="AS4" i="17"/>
  <c r="AR4" i="17"/>
  <c r="AQ4" i="17"/>
  <c r="AP4" i="17"/>
  <c r="AO4" i="17"/>
  <c r="AW3" i="17"/>
  <c r="AV3" i="17"/>
  <c r="AU3" i="17"/>
  <c r="AT3" i="17"/>
  <c r="AS3" i="17"/>
  <c r="AR3" i="17"/>
  <c r="AQ3" i="17"/>
  <c r="AP3" i="17"/>
  <c r="AO3" i="17"/>
  <c r="AU1" i="17"/>
  <c r="AR1" i="17"/>
  <c r="AO1" i="17"/>
  <c r="AW98" i="18"/>
  <c r="AV98" i="18"/>
  <c r="AU98" i="18"/>
  <c r="AT98" i="18"/>
  <c r="AS98" i="18"/>
  <c r="AQ98" i="18"/>
  <c r="AP98" i="18"/>
  <c r="AO98" i="18"/>
  <c r="AW97" i="18"/>
  <c r="AV97" i="18"/>
  <c r="AU97" i="18"/>
  <c r="AT97" i="18"/>
  <c r="AS97" i="18"/>
  <c r="AQ97" i="18"/>
  <c r="AP97" i="18"/>
  <c r="AO97" i="18"/>
  <c r="AW96" i="18"/>
  <c r="AV96" i="18"/>
  <c r="AU96" i="18"/>
  <c r="AT96" i="18"/>
  <c r="AS96" i="18"/>
  <c r="AQ96" i="18"/>
  <c r="AP96" i="18"/>
  <c r="AO96" i="18"/>
  <c r="AW95" i="18"/>
  <c r="AV95" i="18"/>
  <c r="AU95" i="18"/>
  <c r="AT95" i="18"/>
  <c r="AS95" i="18"/>
  <c r="AQ95" i="18"/>
  <c r="AP95" i="18"/>
  <c r="AO95" i="18"/>
  <c r="AW94" i="18"/>
  <c r="AV94" i="18"/>
  <c r="AU94" i="18"/>
  <c r="AT94" i="18"/>
  <c r="AS94" i="18"/>
  <c r="AQ94" i="18"/>
  <c r="AP94" i="18"/>
  <c r="AO94" i="18"/>
  <c r="AW93" i="18"/>
  <c r="AV93" i="18"/>
  <c r="AU93" i="18"/>
  <c r="AT93" i="18"/>
  <c r="AS93" i="18"/>
  <c r="AQ93" i="18"/>
  <c r="AP93" i="18"/>
  <c r="AO93" i="18"/>
  <c r="AW92" i="18"/>
  <c r="AV92" i="18"/>
  <c r="AU92" i="18"/>
  <c r="AT92" i="18"/>
  <c r="AS92" i="18"/>
  <c r="AQ92" i="18"/>
  <c r="AP92" i="18"/>
  <c r="AO92" i="18"/>
  <c r="AW91" i="18"/>
  <c r="AV91" i="18"/>
  <c r="AU91" i="18"/>
  <c r="AT91" i="18"/>
  <c r="AS91" i="18"/>
  <c r="AQ91" i="18"/>
  <c r="AP91" i="18"/>
  <c r="AO91" i="18"/>
  <c r="AW90" i="18"/>
  <c r="AV90" i="18"/>
  <c r="AU90" i="18"/>
  <c r="AT90" i="18"/>
  <c r="AS90" i="18"/>
  <c r="AQ90" i="18"/>
  <c r="AP90" i="18"/>
  <c r="AO90" i="18"/>
  <c r="AW89" i="18"/>
  <c r="AV89" i="18"/>
  <c r="AU89" i="18"/>
  <c r="AT89" i="18"/>
  <c r="AS89" i="18"/>
  <c r="AQ89" i="18"/>
  <c r="AP89" i="18"/>
  <c r="AO89" i="18"/>
  <c r="AW88" i="18"/>
  <c r="AV88" i="18"/>
  <c r="AU88" i="18"/>
  <c r="AT88" i="18"/>
  <c r="AS88" i="18"/>
  <c r="AQ88" i="18"/>
  <c r="AP88" i="18"/>
  <c r="AO88" i="18"/>
  <c r="AW87" i="18"/>
  <c r="AV87" i="18"/>
  <c r="AU87" i="18"/>
  <c r="AT87" i="18"/>
  <c r="AS87" i="18"/>
  <c r="AQ87" i="18"/>
  <c r="AP87" i="18"/>
  <c r="AO87" i="18"/>
  <c r="AW86" i="18"/>
  <c r="AV86" i="18"/>
  <c r="AU86" i="18"/>
  <c r="AT86" i="18"/>
  <c r="AS86" i="18"/>
  <c r="AQ86" i="18"/>
  <c r="AP86" i="18"/>
  <c r="AO86" i="18"/>
  <c r="AW85" i="18"/>
  <c r="AV85" i="18"/>
  <c r="AU85" i="18"/>
  <c r="AT85" i="18"/>
  <c r="AS85" i="18"/>
  <c r="AQ85" i="18"/>
  <c r="AP85" i="18"/>
  <c r="AO85" i="18"/>
  <c r="AW84" i="18"/>
  <c r="AV84" i="18"/>
  <c r="AU84" i="18"/>
  <c r="AT84" i="18"/>
  <c r="AS84" i="18"/>
  <c r="AQ84" i="18"/>
  <c r="AP84" i="18"/>
  <c r="AO84" i="18"/>
  <c r="AW83" i="18"/>
  <c r="AV83" i="18"/>
  <c r="AU83" i="18"/>
  <c r="AT83" i="18"/>
  <c r="AS83" i="18"/>
  <c r="AQ83" i="18"/>
  <c r="AP83" i="18"/>
  <c r="AO83" i="18"/>
  <c r="AW82" i="18"/>
  <c r="AV82" i="18"/>
  <c r="AU82" i="18"/>
  <c r="AT82" i="18"/>
  <c r="AS82" i="18"/>
  <c r="AQ82" i="18"/>
  <c r="AP82" i="18"/>
  <c r="AO82" i="18"/>
  <c r="AW81" i="18"/>
  <c r="AV81" i="18"/>
  <c r="AU81" i="18"/>
  <c r="AT81" i="18"/>
  <c r="AS81" i="18"/>
  <c r="AQ81" i="18"/>
  <c r="AP81" i="18"/>
  <c r="AO81" i="18"/>
  <c r="AW80" i="18"/>
  <c r="AV80" i="18"/>
  <c r="AU80" i="18"/>
  <c r="AT80" i="18"/>
  <c r="AS80" i="18"/>
  <c r="AQ80" i="18"/>
  <c r="AP80" i="18"/>
  <c r="AO80" i="18"/>
  <c r="AW79" i="18"/>
  <c r="AV79" i="18"/>
  <c r="AU79" i="18"/>
  <c r="AT79" i="18"/>
  <c r="AS79" i="18"/>
  <c r="AQ79" i="18"/>
  <c r="AP79" i="18"/>
  <c r="AO79" i="18"/>
  <c r="AW78" i="18"/>
  <c r="AV78" i="18"/>
  <c r="AU78" i="18"/>
  <c r="AT78" i="18"/>
  <c r="AS78" i="18"/>
  <c r="AQ78" i="18"/>
  <c r="AP78" i="18"/>
  <c r="AO78" i="18"/>
  <c r="AW77" i="18"/>
  <c r="AV77" i="18"/>
  <c r="AU77" i="18"/>
  <c r="AT77" i="18"/>
  <c r="AS77" i="18"/>
  <c r="AQ77" i="18"/>
  <c r="AP77" i="18"/>
  <c r="AO77" i="18"/>
  <c r="AW76" i="18"/>
  <c r="AV76" i="18"/>
  <c r="AU76" i="18"/>
  <c r="AT76" i="18"/>
  <c r="AS76" i="18"/>
  <c r="AQ76" i="18"/>
  <c r="AP76" i="18"/>
  <c r="AO76" i="18"/>
  <c r="AW75" i="18"/>
  <c r="AV75" i="18"/>
  <c r="AU75" i="18"/>
  <c r="AT75" i="18"/>
  <c r="AS75" i="18"/>
  <c r="AQ75" i="18"/>
  <c r="AP75" i="18"/>
  <c r="AO75" i="18"/>
  <c r="AW74" i="18"/>
  <c r="AV74" i="18"/>
  <c r="AU74" i="18"/>
  <c r="AT74" i="18"/>
  <c r="AS74" i="18"/>
  <c r="AQ74" i="18"/>
  <c r="AP74" i="18"/>
  <c r="AO74" i="18"/>
  <c r="AW73" i="18"/>
  <c r="AV73" i="18"/>
  <c r="AU73" i="18"/>
  <c r="AT73" i="18"/>
  <c r="AS73" i="18"/>
  <c r="AQ73" i="18"/>
  <c r="AP73" i="18"/>
  <c r="AO73" i="18"/>
  <c r="AW72" i="18"/>
  <c r="AV72" i="18"/>
  <c r="AU72" i="18"/>
  <c r="AT72" i="18"/>
  <c r="AS72" i="18"/>
  <c r="AQ72" i="18"/>
  <c r="AP72" i="18"/>
  <c r="AO72" i="18"/>
  <c r="AW71" i="18"/>
  <c r="AV71" i="18"/>
  <c r="AU71" i="18"/>
  <c r="AT71" i="18"/>
  <c r="AS71" i="18"/>
  <c r="AQ71" i="18"/>
  <c r="AP71" i="18"/>
  <c r="AO71" i="18"/>
  <c r="AW70" i="18"/>
  <c r="AV70" i="18"/>
  <c r="AU70" i="18"/>
  <c r="AT70" i="18"/>
  <c r="AS70" i="18"/>
  <c r="AQ70" i="18"/>
  <c r="AP70" i="18"/>
  <c r="AO70" i="18"/>
  <c r="AW69" i="18"/>
  <c r="AV69" i="18"/>
  <c r="AU69" i="18"/>
  <c r="AT69" i="18"/>
  <c r="AS69" i="18"/>
  <c r="AQ69" i="18"/>
  <c r="AP69" i="18"/>
  <c r="AO69" i="18"/>
  <c r="AW68" i="18"/>
  <c r="AV68" i="18"/>
  <c r="AU68" i="18"/>
  <c r="AT68" i="18"/>
  <c r="AS68" i="18"/>
  <c r="AQ68" i="18"/>
  <c r="AP68" i="18"/>
  <c r="AO68" i="18"/>
  <c r="AW67" i="18"/>
  <c r="AV67" i="18"/>
  <c r="AU67" i="18"/>
  <c r="AT67" i="18"/>
  <c r="AS67" i="18"/>
  <c r="AQ67" i="18"/>
  <c r="AP67" i="18"/>
  <c r="AO67" i="18"/>
  <c r="AW66" i="18"/>
  <c r="AV66" i="18"/>
  <c r="AU66" i="18"/>
  <c r="AT66" i="18"/>
  <c r="AS66" i="18"/>
  <c r="AQ66" i="18"/>
  <c r="AP66" i="18"/>
  <c r="AO66" i="18"/>
  <c r="AW65" i="18"/>
  <c r="AV65" i="18"/>
  <c r="AU65" i="18"/>
  <c r="AT65" i="18"/>
  <c r="AS65" i="18"/>
  <c r="AQ65" i="18"/>
  <c r="AP65" i="18"/>
  <c r="AO65" i="18"/>
  <c r="AW64" i="18"/>
  <c r="AV64" i="18"/>
  <c r="AU64" i="18"/>
  <c r="AT64" i="18"/>
  <c r="AS64" i="18"/>
  <c r="AQ64" i="18"/>
  <c r="AP64" i="18"/>
  <c r="AO64" i="18"/>
  <c r="AW63" i="18"/>
  <c r="AV63" i="18"/>
  <c r="AU63" i="18"/>
  <c r="AT63" i="18"/>
  <c r="AS63" i="18"/>
  <c r="AQ63" i="18"/>
  <c r="AP63" i="18"/>
  <c r="AO63" i="18"/>
  <c r="AW62" i="18"/>
  <c r="AV62" i="18"/>
  <c r="AU62" i="18"/>
  <c r="AT62" i="18"/>
  <c r="AS62" i="18"/>
  <c r="AQ62" i="18"/>
  <c r="AP62" i="18"/>
  <c r="AO62" i="18"/>
  <c r="AW61" i="18"/>
  <c r="AV61" i="18"/>
  <c r="AU61" i="18"/>
  <c r="AT61" i="18"/>
  <c r="AS61" i="18"/>
  <c r="AQ61" i="18"/>
  <c r="AP61" i="18"/>
  <c r="AO61" i="18"/>
  <c r="AW60" i="18"/>
  <c r="AV60" i="18"/>
  <c r="AU60" i="18"/>
  <c r="AT60" i="18"/>
  <c r="AS60" i="18"/>
  <c r="AQ60" i="18"/>
  <c r="AP60" i="18"/>
  <c r="AO60" i="18"/>
  <c r="AW59" i="18"/>
  <c r="AV59" i="18"/>
  <c r="AU59" i="18"/>
  <c r="AT59" i="18"/>
  <c r="AS59" i="18"/>
  <c r="AQ59" i="18"/>
  <c r="AP59" i="18"/>
  <c r="AO59" i="18"/>
  <c r="AW58" i="18"/>
  <c r="AV58" i="18"/>
  <c r="AU58" i="18"/>
  <c r="AT58" i="18"/>
  <c r="AS58" i="18"/>
  <c r="AQ58" i="18"/>
  <c r="AP58" i="18"/>
  <c r="AO58" i="18"/>
  <c r="AW57" i="18"/>
  <c r="AV57" i="18"/>
  <c r="AU57" i="18"/>
  <c r="AT57" i="18"/>
  <c r="AS57" i="18"/>
  <c r="AQ57" i="18"/>
  <c r="AP57" i="18"/>
  <c r="AO57" i="18"/>
  <c r="AW56" i="18"/>
  <c r="AV56" i="18"/>
  <c r="AU56" i="18"/>
  <c r="AT56" i="18"/>
  <c r="AS56" i="18"/>
  <c r="AQ56" i="18"/>
  <c r="AP56" i="18"/>
  <c r="AO56" i="18"/>
  <c r="AW55" i="18"/>
  <c r="AV55" i="18"/>
  <c r="AU55" i="18"/>
  <c r="AT55" i="18"/>
  <c r="AS55" i="18"/>
  <c r="AQ55" i="18"/>
  <c r="AP55" i="18"/>
  <c r="AO55" i="18"/>
  <c r="AW54" i="18"/>
  <c r="AV54" i="18"/>
  <c r="AU54" i="18"/>
  <c r="AT54" i="18"/>
  <c r="AS54" i="18"/>
  <c r="AQ54" i="18"/>
  <c r="AP54" i="18"/>
  <c r="AO54" i="18"/>
  <c r="AW53" i="18"/>
  <c r="AV53" i="18"/>
  <c r="AU53" i="18"/>
  <c r="AT53" i="18"/>
  <c r="AS53" i="18"/>
  <c r="AQ53" i="18"/>
  <c r="AP53" i="18"/>
  <c r="AO53" i="18"/>
  <c r="AW52" i="18"/>
  <c r="AV52" i="18"/>
  <c r="AU52" i="18"/>
  <c r="AT52" i="18"/>
  <c r="AS52" i="18"/>
  <c r="AQ52" i="18"/>
  <c r="AP52" i="18"/>
  <c r="AO52" i="18"/>
  <c r="AW51" i="18"/>
  <c r="AV51" i="18"/>
  <c r="AU51" i="18"/>
  <c r="AT51" i="18"/>
  <c r="AS51" i="18"/>
  <c r="AQ51" i="18"/>
  <c r="AP51" i="18"/>
  <c r="AO51" i="18"/>
  <c r="AW50" i="18"/>
  <c r="AV50" i="18"/>
  <c r="AU50" i="18"/>
  <c r="AT50" i="18"/>
  <c r="AS50" i="18"/>
  <c r="AQ50" i="18"/>
  <c r="AP50" i="18"/>
  <c r="AO50" i="18"/>
  <c r="AW49" i="18"/>
  <c r="AV49" i="18"/>
  <c r="AU49" i="18"/>
  <c r="AT49" i="18"/>
  <c r="AS49" i="18"/>
  <c r="AQ49" i="18"/>
  <c r="AP49" i="18"/>
  <c r="AO49" i="18"/>
  <c r="AW48" i="18"/>
  <c r="AV48" i="18"/>
  <c r="AU48" i="18"/>
  <c r="AT48" i="18"/>
  <c r="AS48" i="18"/>
  <c r="AQ48" i="18"/>
  <c r="AP48" i="18"/>
  <c r="AO48" i="18"/>
  <c r="AW47" i="18"/>
  <c r="AV47" i="18"/>
  <c r="AU47" i="18"/>
  <c r="AT47" i="18"/>
  <c r="AS47" i="18"/>
  <c r="AQ47" i="18"/>
  <c r="AP47" i="18"/>
  <c r="AO47" i="18"/>
  <c r="AW46" i="18"/>
  <c r="AV46" i="18"/>
  <c r="AU46" i="18"/>
  <c r="AT46" i="18"/>
  <c r="AS46" i="18"/>
  <c r="AQ46" i="18"/>
  <c r="AP46" i="18"/>
  <c r="AO46" i="18"/>
  <c r="AW45" i="18"/>
  <c r="AV45" i="18"/>
  <c r="AU45" i="18"/>
  <c r="AT45" i="18"/>
  <c r="AS45" i="18"/>
  <c r="AQ45" i="18"/>
  <c r="AP45" i="18"/>
  <c r="AO45" i="18"/>
  <c r="AW44" i="18"/>
  <c r="AV44" i="18"/>
  <c r="AU44" i="18"/>
  <c r="AT44" i="18"/>
  <c r="AS44" i="18"/>
  <c r="AQ44" i="18"/>
  <c r="AP44" i="18"/>
  <c r="AO44" i="18"/>
  <c r="AW43" i="18"/>
  <c r="AV43" i="18"/>
  <c r="AU43" i="18"/>
  <c r="AT43" i="18"/>
  <c r="AS43" i="18"/>
  <c r="AQ43" i="18"/>
  <c r="AP43" i="18"/>
  <c r="AO43" i="18"/>
  <c r="AW42" i="18"/>
  <c r="AV42" i="18"/>
  <c r="AU42" i="18"/>
  <c r="AT42" i="18"/>
  <c r="AS42" i="18"/>
  <c r="AQ42" i="18"/>
  <c r="AP42" i="18"/>
  <c r="AO42" i="18"/>
  <c r="AW41" i="18"/>
  <c r="AV41" i="18"/>
  <c r="AU41" i="18"/>
  <c r="AT41" i="18"/>
  <c r="AS41" i="18"/>
  <c r="AQ41" i="18"/>
  <c r="AP41" i="18"/>
  <c r="AO41" i="18"/>
  <c r="AW40" i="18"/>
  <c r="AV40" i="18"/>
  <c r="AU40" i="18"/>
  <c r="AT40" i="18"/>
  <c r="AS40" i="18"/>
  <c r="AQ40" i="18"/>
  <c r="AP40" i="18"/>
  <c r="AO40" i="18"/>
  <c r="AW39" i="18"/>
  <c r="AV39" i="18"/>
  <c r="AU39" i="18"/>
  <c r="AT39" i="18"/>
  <c r="AS39" i="18"/>
  <c r="AQ39" i="18"/>
  <c r="AP39" i="18"/>
  <c r="AO39" i="18"/>
  <c r="AW38" i="18"/>
  <c r="AV38" i="18"/>
  <c r="AU38" i="18"/>
  <c r="AT38" i="18"/>
  <c r="AS38" i="18"/>
  <c r="AQ38" i="18"/>
  <c r="AP38" i="18"/>
  <c r="AO38" i="18"/>
  <c r="AW37" i="18"/>
  <c r="AV37" i="18"/>
  <c r="AU37" i="18"/>
  <c r="AT37" i="18"/>
  <c r="AS37" i="18"/>
  <c r="AQ37" i="18"/>
  <c r="AP37" i="18"/>
  <c r="AO37" i="18"/>
  <c r="AW36" i="18"/>
  <c r="AV36" i="18"/>
  <c r="AU36" i="18"/>
  <c r="AT36" i="18"/>
  <c r="AS36" i="18"/>
  <c r="AQ36" i="18"/>
  <c r="AP36" i="18"/>
  <c r="AO36" i="18"/>
  <c r="AW35" i="18"/>
  <c r="AV35" i="18"/>
  <c r="AU35" i="18"/>
  <c r="AT35" i="18"/>
  <c r="AS35" i="18"/>
  <c r="AQ35" i="18"/>
  <c r="AP35" i="18"/>
  <c r="AO35" i="18"/>
  <c r="AW34" i="18"/>
  <c r="AV34" i="18"/>
  <c r="AU34" i="18"/>
  <c r="AT34" i="18"/>
  <c r="AS34" i="18"/>
  <c r="AQ34" i="18"/>
  <c r="AP34" i="18"/>
  <c r="AO34" i="18"/>
  <c r="AW33" i="18"/>
  <c r="AV33" i="18"/>
  <c r="AU33" i="18"/>
  <c r="AT33" i="18"/>
  <c r="AS33" i="18"/>
  <c r="AQ33" i="18"/>
  <c r="AP33" i="18"/>
  <c r="AO33" i="18"/>
  <c r="AW32" i="18"/>
  <c r="AV32" i="18"/>
  <c r="AU32" i="18"/>
  <c r="AT32" i="18"/>
  <c r="AS32" i="18"/>
  <c r="AQ32" i="18"/>
  <c r="AP32" i="18"/>
  <c r="AO32" i="18"/>
  <c r="AW31" i="18"/>
  <c r="AV31" i="18"/>
  <c r="AU31" i="18"/>
  <c r="AT31" i="18"/>
  <c r="AS31" i="18"/>
  <c r="AQ31" i="18"/>
  <c r="AP31" i="18"/>
  <c r="AO31" i="18"/>
  <c r="AW30" i="18"/>
  <c r="AV30" i="18"/>
  <c r="AU30" i="18"/>
  <c r="AT30" i="18"/>
  <c r="AS30" i="18"/>
  <c r="AQ30" i="18"/>
  <c r="AP30" i="18"/>
  <c r="AO30" i="18"/>
  <c r="AW29" i="18"/>
  <c r="AV29" i="18"/>
  <c r="AU29" i="18"/>
  <c r="AT29" i="18"/>
  <c r="AS29" i="18"/>
  <c r="AQ29" i="18"/>
  <c r="AP29" i="18"/>
  <c r="AO29" i="18"/>
  <c r="AW28" i="18"/>
  <c r="AV28" i="18"/>
  <c r="AU28" i="18"/>
  <c r="AT28" i="18"/>
  <c r="AS28" i="18"/>
  <c r="AQ28" i="18"/>
  <c r="AP28" i="18"/>
  <c r="AO28" i="18"/>
  <c r="AW27" i="18"/>
  <c r="AV27" i="18"/>
  <c r="AU27" i="18"/>
  <c r="AT27" i="18"/>
  <c r="AS27" i="18"/>
  <c r="AQ27" i="18"/>
  <c r="AP27" i="18"/>
  <c r="AO27" i="18"/>
  <c r="AW26" i="18"/>
  <c r="AV26" i="18"/>
  <c r="AU26" i="18"/>
  <c r="AT26" i="18"/>
  <c r="AS26" i="18"/>
  <c r="AQ26" i="18"/>
  <c r="AP26" i="18"/>
  <c r="AO26" i="18"/>
  <c r="AW25" i="18"/>
  <c r="AV25" i="18"/>
  <c r="AU25" i="18"/>
  <c r="AT25" i="18"/>
  <c r="AS25" i="18"/>
  <c r="AQ25" i="18"/>
  <c r="AP25" i="18"/>
  <c r="AO25" i="18"/>
  <c r="AW24" i="18"/>
  <c r="AV24" i="18"/>
  <c r="AU24" i="18"/>
  <c r="AT24" i="18"/>
  <c r="AS24" i="18"/>
  <c r="AQ24" i="18"/>
  <c r="AP24" i="18"/>
  <c r="AO24" i="18"/>
  <c r="AW23" i="18"/>
  <c r="AV23" i="18"/>
  <c r="AU23" i="18"/>
  <c r="AT23" i="18"/>
  <c r="AS23" i="18"/>
  <c r="AQ23" i="18"/>
  <c r="AP23" i="18"/>
  <c r="AO23" i="18"/>
  <c r="AW22" i="18"/>
  <c r="AV22" i="18"/>
  <c r="AU22" i="18"/>
  <c r="AT22" i="18"/>
  <c r="AS22" i="18"/>
  <c r="AQ22" i="18"/>
  <c r="AP22" i="18"/>
  <c r="AO22" i="18"/>
  <c r="AW21" i="18"/>
  <c r="AV21" i="18"/>
  <c r="AU21" i="18"/>
  <c r="AT21" i="18"/>
  <c r="AS21" i="18"/>
  <c r="AQ21" i="18"/>
  <c r="AP21" i="18"/>
  <c r="AO21" i="18"/>
  <c r="AW20" i="18"/>
  <c r="AV20" i="18"/>
  <c r="AU20" i="18"/>
  <c r="AT20" i="18"/>
  <c r="AS20" i="18"/>
  <c r="AQ20" i="18"/>
  <c r="AP20" i="18"/>
  <c r="AO20" i="18"/>
  <c r="AW19" i="18"/>
  <c r="AV19" i="18"/>
  <c r="AU19" i="18"/>
  <c r="AT19" i="18"/>
  <c r="AS19" i="18"/>
  <c r="AQ19" i="18"/>
  <c r="AP19" i="18"/>
  <c r="AO19" i="18"/>
  <c r="AW18" i="18"/>
  <c r="AV18" i="18"/>
  <c r="AU18" i="18"/>
  <c r="AT18" i="18"/>
  <c r="AS18" i="18"/>
  <c r="AQ18" i="18"/>
  <c r="AP18" i="18"/>
  <c r="AO18" i="18"/>
  <c r="AW17" i="18"/>
  <c r="AV17" i="18"/>
  <c r="AU17" i="18"/>
  <c r="AT17" i="18"/>
  <c r="AS17" i="18"/>
  <c r="AQ17" i="18"/>
  <c r="AP17" i="18"/>
  <c r="AO17" i="18"/>
  <c r="AW16" i="18"/>
  <c r="AV16" i="18"/>
  <c r="AU16" i="18"/>
  <c r="AT16" i="18"/>
  <c r="AS16" i="18"/>
  <c r="AQ16" i="18"/>
  <c r="AP16" i="18"/>
  <c r="AO16" i="18"/>
  <c r="AW15" i="18"/>
  <c r="AV15" i="18"/>
  <c r="AU15" i="18"/>
  <c r="AT15" i="18"/>
  <c r="AS15" i="18"/>
  <c r="AQ15" i="18"/>
  <c r="AP15" i="18"/>
  <c r="AO15" i="18"/>
  <c r="AW14" i="18"/>
  <c r="AV14" i="18"/>
  <c r="AU14" i="18"/>
  <c r="AT14" i="18"/>
  <c r="AS14" i="18"/>
  <c r="AQ14" i="18"/>
  <c r="AP14" i="18"/>
  <c r="AO14" i="18"/>
  <c r="AW13" i="18"/>
  <c r="AV13" i="18"/>
  <c r="AU13" i="18"/>
  <c r="AT13" i="18"/>
  <c r="AS13" i="18"/>
  <c r="AQ13" i="18"/>
  <c r="AP13" i="18"/>
  <c r="AO13" i="18"/>
  <c r="AW12" i="18"/>
  <c r="AV12" i="18"/>
  <c r="AU12" i="18"/>
  <c r="AT12" i="18"/>
  <c r="AS12" i="18"/>
  <c r="AQ12" i="18"/>
  <c r="AP12" i="18"/>
  <c r="AO12" i="18"/>
  <c r="AW11" i="18"/>
  <c r="AV11" i="18"/>
  <c r="AU11" i="18"/>
  <c r="AT11" i="18"/>
  <c r="AS11" i="18"/>
  <c r="AQ11" i="18"/>
  <c r="AP11" i="18"/>
  <c r="AO11" i="18"/>
  <c r="AW10" i="18"/>
  <c r="AV10" i="18"/>
  <c r="AU10" i="18"/>
  <c r="AT10" i="18"/>
  <c r="AS10" i="18"/>
  <c r="AQ10" i="18"/>
  <c r="AP10" i="18"/>
  <c r="AO10" i="18"/>
  <c r="AW9" i="18"/>
  <c r="AV9" i="18"/>
  <c r="AU9" i="18"/>
  <c r="AT9" i="18"/>
  <c r="AS9" i="18"/>
  <c r="AQ9" i="18"/>
  <c r="AP9" i="18"/>
  <c r="AO9" i="18"/>
  <c r="AW8" i="18"/>
  <c r="AV8" i="18"/>
  <c r="AU8" i="18"/>
  <c r="AT8" i="18"/>
  <c r="AS8" i="18"/>
  <c r="AQ8" i="18"/>
  <c r="AP8" i="18"/>
  <c r="AO8" i="18"/>
  <c r="AW7" i="18"/>
  <c r="AV7" i="18"/>
  <c r="AU7" i="18"/>
  <c r="AT7" i="18"/>
  <c r="AS7" i="18"/>
  <c r="AQ7" i="18"/>
  <c r="AP7" i="18"/>
  <c r="AO7" i="18"/>
  <c r="AW6" i="18"/>
  <c r="AV6" i="18"/>
  <c r="AU6" i="18"/>
  <c r="AT6" i="18"/>
  <c r="AS6" i="18"/>
  <c r="AQ6" i="18"/>
  <c r="AP6" i="18"/>
  <c r="AO6" i="18"/>
  <c r="AW5" i="18"/>
  <c r="AV5" i="18"/>
  <c r="AU5" i="18"/>
  <c r="AT5" i="18"/>
  <c r="AS5" i="18"/>
  <c r="AQ5" i="18"/>
  <c r="AP5" i="18"/>
  <c r="AO5" i="18"/>
  <c r="AW4" i="18"/>
  <c r="AV4" i="18"/>
  <c r="AU4" i="18"/>
  <c r="AT4" i="18"/>
  <c r="AS4" i="18"/>
  <c r="AQ4" i="18"/>
  <c r="AP4" i="18"/>
  <c r="AO4" i="18"/>
  <c r="AW3" i="18"/>
  <c r="AV3" i="18"/>
  <c r="AU3" i="18"/>
  <c r="AT3" i="18"/>
  <c r="AS3" i="18"/>
  <c r="AQ3" i="18"/>
  <c r="AP3" i="18"/>
  <c r="AO3" i="18"/>
  <c r="AU1" i="18"/>
  <c r="AR1" i="18"/>
  <c r="AO1" i="18"/>
  <c r="O11" i="19"/>
  <c r="AU1" i="12"/>
  <c r="AR1" i="12"/>
  <c r="AO1" i="12"/>
  <c r="F12" i="19" l="1"/>
  <c r="O8" i="19"/>
  <c r="X5" i="19"/>
  <c r="U2" i="19"/>
  <c r="U11" i="19"/>
  <c r="X2" i="19"/>
  <c r="X11" i="19"/>
  <c r="X8" i="19"/>
  <c r="O5" i="19"/>
  <c r="U5" i="19"/>
  <c r="U8" i="19"/>
  <c r="C4" i="19"/>
  <c r="F4" i="19" s="1"/>
  <c r="C2" i="19"/>
  <c r="F2" i="19" s="1"/>
  <c r="F3" i="19"/>
  <c r="F11" i="19"/>
  <c r="AS99" i="17"/>
  <c r="D36" i="19" s="1"/>
  <c r="D9" i="19" s="1"/>
  <c r="AW99" i="17"/>
  <c r="E37" i="19" s="1"/>
  <c r="E10" i="19" s="1"/>
  <c r="AS100" i="17"/>
  <c r="D18" i="19" s="1"/>
  <c r="AW100" i="17"/>
  <c r="E19" i="19" s="1"/>
  <c r="AS101" i="17"/>
  <c r="D27" i="19" s="1"/>
  <c r="AW101" i="17"/>
  <c r="E28" i="19" s="1"/>
  <c r="AQ99" i="17"/>
  <c r="E35" i="19" s="1"/>
  <c r="E8" i="19" s="1"/>
  <c r="AQ100" i="17"/>
  <c r="E17" i="19" s="1"/>
  <c r="AQ101" i="17"/>
  <c r="E26" i="19" s="1"/>
  <c r="X10" i="19" s="1"/>
  <c r="F21" i="19"/>
  <c r="AQ99" i="18"/>
  <c r="E34" i="19" s="1"/>
  <c r="E7" i="19" s="1"/>
  <c r="AW100" i="18"/>
  <c r="E15" i="19" s="1"/>
  <c r="AQ101" i="18"/>
  <c r="E25" i="19" s="1"/>
  <c r="AW101" i="18"/>
  <c r="E24" i="19" s="1"/>
  <c r="AW99" i="18"/>
  <c r="E33" i="19" s="1"/>
  <c r="E6" i="19" s="1"/>
  <c r="F20" i="19"/>
  <c r="AQ100" i="18"/>
  <c r="E16" i="19" s="1"/>
  <c r="F31" i="19"/>
  <c r="F29" i="19"/>
  <c r="F13" i="19"/>
  <c r="F22" i="19"/>
  <c r="F30" i="19"/>
  <c r="AS101" i="18"/>
  <c r="D23" i="19" s="1"/>
  <c r="AT99" i="17"/>
  <c r="E36" i="19" s="1"/>
  <c r="E9" i="19" s="1"/>
  <c r="AT100" i="17"/>
  <c r="E18" i="19" s="1"/>
  <c r="AT101" i="17"/>
  <c r="E27" i="19" s="1"/>
  <c r="AS99" i="18"/>
  <c r="D32" i="19" s="1"/>
  <c r="D5" i="19" s="1"/>
  <c r="AT99" i="18"/>
  <c r="E32" i="19" s="1"/>
  <c r="E5" i="19" s="1"/>
  <c r="AT100" i="18"/>
  <c r="E14" i="19" s="1"/>
  <c r="AO99" i="17"/>
  <c r="C35" i="19" s="1"/>
  <c r="C8" i="19" s="1"/>
  <c r="AU99" i="17"/>
  <c r="C37" i="19" s="1"/>
  <c r="C10" i="19" s="1"/>
  <c r="AO100" i="17"/>
  <c r="C17" i="19" s="1"/>
  <c r="P5" i="19" s="1"/>
  <c r="AU100" i="17"/>
  <c r="C19" i="19" s="1"/>
  <c r="AO101" i="17"/>
  <c r="C26" i="19" s="1"/>
  <c r="P8" i="19" s="1"/>
  <c r="AU101" i="17"/>
  <c r="C28" i="19" s="1"/>
  <c r="AS100" i="18"/>
  <c r="D14" i="19" s="1"/>
  <c r="AO99" i="18"/>
  <c r="C34" i="19" s="1"/>
  <c r="C7" i="19" s="1"/>
  <c r="AU99" i="18"/>
  <c r="C33" i="19" s="1"/>
  <c r="AO100" i="18"/>
  <c r="C16" i="19" s="1"/>
  <c r="AU100" i="18"/>
  <c r="C15" i="19" s="1"/>
  <c r="AO101" i="18"/>
  <c r="C25" i="19" s="1"/>
  <c r="AT101" i="18"/>
  <c r="E23" i="19" s="1"/>
  <c r="AU101" i="18"/>
  <c r="C24" i="19" s="1"/>
  <c r="AP99" i="18"/>
  <c r="D34" i="19" s="1"/>
  <c r="D7" i="19" s="1"/>
  <c r="AV99" i="18"/>
  <c r="D33" i="19" s="1"/>
  <c r="D6" i="19" s="1"/>
  <c r="AP100" i="18"/>
  <c r="D16" i="19" s="1"/>
  <c r="AV100" i="18"/>
  <c r="D15" i="19" s="1"/>
  <c r="AP101" i="18"/>
  <c r="D25" i="19" s="1"/>
  <c r="AV101" i="18"/>
  <c r="D24" i="19" s="1"/>
  <c r="AP99" i="17"/>
  <c r="D35" i="19" s="1"/>
  <c r="D8" i="19" s="1"/>
  <c r="AR99" i="17"/>
  <c r="C36" i="19" s="1"/>
  <c r="C9" i="19" s="1"/>
  <c r="AV99" i="17"/>
  <c r="D37" i="19" s="1"/>
  <c r="D10" i="19" s="1"/>
  <c r="AP100" i="17"/>
  <c r="D17" i="19" s="1"/>
  <c r="AR100" i="17"/>
  <c r="C18" i="19" s="1"/>
  <c r="AV100" i="17"/>
  <c r="D19" i="19" s="1"/>
  <c r="AP101" i="17"/>
  <c r="D26" i="19" s="1"/>
  <c r="AR101" i="17"/>
  <c r="C27" i="19" s="1"/>
  <c r="AV101" i="17"/>
  <c r="D28" i="19" s="1"/>
  <c r="Q8" i="19" l="1"/>
  <c r="P10" i="19"/>
  <c r="Y9" i="19"/>
  <c r="Y8" i="19"/>
  <c r="Z8" i="19" s="1"/>
  <c r="V8" i="19"/>
  <c r="W8" i="19" s="1"/>
  <c r="F14" i="19"/>
  <c r="Y7" i="19"/>
  <c r="V9" i="19"/>
  <c r="Y10" i="19"/>
  <c r="Z10" i="19" s="1"/>
  <c r="P13" i="19"/>
  <c r="Q5" i="19"/>
  <c r="V10" i="19"/>
  <c r="P9" i="19"/>
  <c r="P7" i="19"/>
  <c r="Y5" i="19"/>
  <c r="Z5" i="19" s="1"/>
  <c r="V7" i="19"/>
  <c r="P6" i="19"/>
  <c r="V6" i="19"/>
  <c r="O12" i="19"/>
  <c r="Y6" i="19"/>
  <c r="X6" i="19"/>
  <c r="L11" i="19"/>
  <c r="R11" i="19" s="1"/>
  <c r="V5" i="19"/>
  <c r="W5" i="19" s="1"/>
  <c r="O10" i="19"/>
  <c r="F18" i="19"/>
  <c r="X9" i="19"/>
  <c r="O7" i="19"/>
  <c r="O6" i="19"/>
  <c r="X3" i="19"/>
  <c r="X12" i="19"/>
  <c r="X4" i="19"/>
  <c r="X13" i="19"/>
  <c r="U7" i="19"/>
  <c r="O9" i="19"/>
  <c r="P4" i="19"/>
  <c r="X7" i="19"/>
  <c r="Z7" i="19" s="1"/>
  <c r="U6" i="19"/>
  <c r="U10" i="19"/>
  <c r="U4" i="19"/>
  <c r="U13" i="19"/>
  <c r="L8" i="19"/>
  <c r="R8" i="19" s="1"/>
  <c r="L5" i="19"/>
  <c r="R5" i="19" s="1"/>
  <c r="U9" i="19"/>
  <c r="U12" i="19"/>
  <c r="O13" i="19"/>
  <c r="V4" i="19"/>
  <c r="V13" i="19"/>
  <c r="V2" i="19"/>
  <c r="W2" i="19" s="1"/>
  <c r="V11" i="19"/>
  <c r="W11" i="19" s="1"/>
  <c r="V3" i="19"/>
  <c r="V12" i="19"/>
  <c r="Y2" i="19"/>
  <c r="Z2" i="19" s="1"/>
  <c r="Y11" i="19"/>
  <c r="Z11" i="19" s="1"/>
  <c r="Y4" i="19"/>
  <c r="Y13" i="19"/>
  <c r="Y3" i="19"/>
  <c r="Y12" i="19"/>
  <c r="P2" i="19"/>
  <c r="P11" i="19"/>
  <c r="Q11" i="19" s="1"/>
  <c r="P12" i="19"/>
  <c r="F5" i="19"/>
  <c r="F9" i="19"/>
  <c r="U3" i="19"/>
  <c r="F10" i="19"/>
  <c r="O4" i="19"/>
  <c r="L2" i="19"/>
  <c r="O2" i="19"/>
  <c r="F8" i="19"/>
  <c r="C6" i="19"/>
  <c r="F6" i="19" s="1"/>
  <c r="F7" i="19"/>
  <c r="F25" i="19"/>
  <c r="F28" i="19"/>
  <c r="F17" i="19"/>
  <c r="F36" i="19"/>
  <c r="F27" i="19"/>
  <c r="F26" i="19"/>
  <c r="F37" i="19"/>
  <c r="F35" i="19"/>
  <c r="F19" i="19"/>
  <c r="F15" i="19"/>
  <c r="F32" i="19"/>
  <c r="F34" i="19"/>
  <c r="F24" i="19"/>
  <c r="F16" i="19"/>
  <c r="F23" i="19"/>
  <c r="F33" i="19"/>
  <c r="Z9" i="19" l="1"/>
  <c r="W7" i="19"/>
  <c r="Q10" i="19"/>
  <c r="Q7" i="19"/>
  <c r="Q9" i="19"/>
  <c r="W9" i="19"/>
  <c r="Q12" i="19"/>
  <c r="Z4" i="19"/>
  <c r="M5" i="19"/>
  <c r="S5" i="19" s="1"/>
  <c r="W6" i="19"/>
  <c r="M7" i="19"/>
  <c r="S7" i="19" s="1"/>
  <c r="Q4" i="19"/>
  <c r="Q13" i="19"/>
  <c r="M11" i="19"/>
  <c r="S11" i="19" s="1"/>
  <c r="M10" i="19"/>
  <c r="S10" i="19" s="1"/>
  <c r="M13" i="19"/>
  <c r="S13" i="19" s="1"/>
  <c r="W10" i="19"/>
  <c r="M12" i="19"/>
  <c r="S12" i="19" s="1"/>
  <c r="M9" i="19"/>
  <c r="S9" i="19" s="1"/>
  <c r="W12" i="19"/>
  <c r="M8" i="19"/>
  <c r="N8" i="19" s="1"/>
  <c r="T8" i="19" s="1"/>
  <c r="Q6" i="19"/>
  <c r="Z6" i="19"/>
  <c r="M6" i="19"/>
  <c r="S6" i="19" s="1"/>
  <c r="W4" i="19"/>
  <c r="L7" i="19"/>
  <c r="R7" i="19" s="1"/>
  <c r="W13" i="19"/>
  <c r="Z13" i="19"/>
  <c r="L10" i="19"/>
  <c r="R10" i="19" s="1"/>
  <c r="L12" i="19"/>
  <c r="R12" i="19" s="1"/>
  <c r="L6" i="19"/>
  <c r="R6" i="19" s="1"/>
  <c r="L4" i="19"/>
  <c r="Z3" i="19"/>
  <c r="L9" i="19"/>
  <c r="R9" i="19" s="1"/>
  <c r="L13" i="19"/>
  <c r="R13" i="19" s="1"/>
  <c r="M4" i="19"/>
  <c r="S4" i="19" s="1"/>
  <c r="Q2" i="19"/>
  <c r="W3" i="19"/>
  <c r="M3" i="19"/>
  <c r="L3" i="19"/>
  <c r="O3" i="19"/>
  <c r="M2" i="19"/>
  <c r="S2" i="19" s="1"/>
  <c r="P3" i="19"/>
  <c r="R2" i="19"/>
  <c r="N5" i="19" l="1"/>
  <c r="T5" i="19" s="1"/>
  <c r="N11" i="19"/>
  <c r="T11" i="19" s="1"/>
  <c r="N12" i="19"/>
  <c r="T12" i="19" s="1"/>
  <c r="S8" i="19"/>
  <c r="N10" i="19"/>
  <c r="T10" i="19" s="1"/>
  <c r="N6" i="19"/>
  <c r="T6" i="19" s="1"/>
  <c r="N7" i="19"/>
  <c r="T7" i="19" s="1"/>
  <c r="N13" i="19"/>
  <c r="T13" i="19" s="1"/>
  <c r="N9" i="19"/>
  <c r="T9" i="19" s="1"/>
  <c r="N2" i="19"/>
  <c r="T2" i="19" s="1"/>
  <c r="S3" i="19"/>
  <c r="Q3" i="19"/>
  <c r="N3" i="19"/>
  <c r="R3" i="19"/>
  <c r="R4" i="19"/>
  <c r="N4" i="19"/>
  <c r="T4" i="19" s="1"/>
  <c r="T3" i="19" l="1"/>
  <c r="M28" i="22"/>
  <c r="L28" i="22"/>
  <c r="J28" i="22"/>
  <c r="K28" i="22"/>
  <c r="H35" i="22"/>
  <c r="F35" i="22"/>
  <c r="G35" i="22"/>
  <c r="E3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 Metlitski</author>
  </authors>
  <commentList>
    <comment ref="R1" authorId="0" shapeId="0" xr:uid="{10C5A768-5B9F-4329-A11F-2A8DF0E7B70B}">
      <text>
        <r>
          <rPr>
            <b/>
            <sz val="9"/>
            <color indexed="81"/>
            <rFont val="Tahoma"/>
            <family val="2"/>
            <charset val="186"/>
          </rPr>
          <t>Stan Metlitski:</t>
        </r>
        <r>
          <rPr>
            <sz val="9"/>
            <color indexed="81"/>
            <rFont val="Tahoma"/>
            <family val="2"/>
            <charset val="186"/>
          </rPr>
          <t xml:space="preserve">
Raske = VAAB + AR</t>
        </r>
      </text>
    </comment>
  </commentList>
</comments>
</file>

<file path=xl/sharedStrings.xml><?xml version="1.0" encoding="utf-8"?>
<sst xmlns="http://schemas.openxmlformats.org/spreadsheetml/2006/main" count="969" uniqueCount="229">
  <si>
    <t>TIME</t>
  </si>
  <si>
    <t>CL 1</t>
  </si>
  <si>
    <t>CL 2</t>
  </si>
  <si>
    <t>CL 3</t>
  </si>
  <si>
    <t>CL 4</t>
  </si>
  <si>
    <t>CL 5</t>
  </si>
  <si>
    <t>CL 6</t>
  </si>
  <si>
    <t>CL 7</t>
  </si>
  <si>
    <t>CL 8</t>
  </si>
  <si>
    <t>CL 9</t>
  </si>
  <si>
    <t>CL 10</t>
  </si>
  <si>
    <t>CL 11</t>
  </si>
  <si>
    <t>CL 12</t>
  </si>
  <si>
    <t>C13</t>
  </si>
  <si>
    <t>2015 - 2030</t>
  </si>
  <si>
    <t>2030 - 2045</t>
  </si>
  <si>
    <t>2045 - 2100</t>
  </si>
  <si>
    <t>2100 - 2115</t>
  </si>
  <si>
    <t>2115 - 2130</t>
  </si>
  <si>
    <t>2130 - 2145</t>
  </si>
  <si>
    <t>2145 - 2200</t>
  </si>
  <si>
    <t>2200 - 2215</t>
  </si>
  <si>
    <t>CL1</t>
  </si>
  <si>
    <t>North to North (U turn)</t>
  </si>
  <si>
    <t>West to North (Left)</t>
  </si>
  <si>
    <t>West to West (U turn)</t>
  </si>
  <si>
    <t>2215 - 2230</t>
  </si>
  <si>
    <t>2230 - 2245</t>
  </si>
  <si>
    <t>2245 - 2300</t>
  </si>
  <si>
    <t>2300 - 2315</t>
  </si>
  <si>
    <t>2315 - 2330</t>
  </si>
  <si>
    <t>2330 - 2345</t>
  </si>
  <si>
    <t>0000 - 0015</t>
  </si>
  <si>
    <t>0015 - 0030</t>
  </si>
  <si>
    <t>0030 - 0045</t>
  </si>
  <si>
    <t>0045 - 0100</t>
  </si>
  <si>
    <t>0100 - 0115</t>
  </si>
  <si>
    <t>0115 - 0130</t>
  </si>
  <si>
    <t>0130 - 0145</t>
  </si>
  <si>
    <t>0145 - 0200</t>
  </si>
  <si>
    <t>0200 - 0215</t>
  </si>
  <si>
    <t>0215 - 0230</t>
  </si>
  <si>
    <t>0230 - 0245</t>
  </si>
  <si>
    <t>0245 - 0300</t>
  </si>
  <si>
    <t>0300 - 0315</t>
  </si>
  <si>
    <t>0315 - 0330</t>
  </si>
  <si>
    <t>0330 - 0345</t>
  </si>
  <si>
    <t>0345 - 0400</t>
  </si>
  <si>
    <t>0400 - 0415</t>
  </si>
  <si>
    <t>0415 - 0430</t>
  </si>
  <si>
    <t>0430 - 0445</t>
  </si>
  <si>
    <t>0445 - 0500</t>
  </si>
  <si>
    <t>0500 - 0515</t>
  </si>
  <si>
    <t>0515 - 0530</t>
  </si>
  <si>
    <t>0530 - 0545</t>
  </si>
  <si>
    <t>0545 - 0600</t>
  </si>
  <si>
    <t>0600 - 0615</t>
  </si>
  <si>
    <t>0615 - 0630</t>
  </si>
  <si>
    <t>0630 - 0645</t>
  </si>
  <si>
    <t>0645 - 0700</t>
  </si>
  <si>
    <t>0700 - 0715</t>
  </si>
  <si>
    <t>0715 - 0730</t>
  </si>
  <si>
    <t>0730 - 0745</t>
  </si>
  <si>
    <t>0745 - 0800</t>
  </si>
  <si>
    <t>0800 - 0815</t>
  </si>
  <si>
    <t>0815 - 0830</t>
  </si>
  <si>
    <t>0830 - 0845</t>
  </si>
  <si>
    <t>0845 - 0900</t>
  </si>
  <si>
    <t>0900 - 0915</t>
  </si>
  <si>
    <t>0915 - 0930</t>
  </si>
  <si>
    <t>0930 - 0945</t>
  </si>
  <si>
    <t>0945 - 1000</t>
  </si>
  <si>
    <t>1000 - 1015</t>
  </si>
  <si>
    <t>1015 - 1030</t>
  </si>
  <si>
    <t>1030 - 1045</t>
  </si>
  <si>
    <t>1045 - 1100</t>
  </si>
  <si>
    <t>1100 - 1115</t>
  </si>
  <si>
    <t>1115 - 1130</t>
  </si>
  <si>
    <t>1130 - 1145</t>
  </si>
  <si>
    <t>1145 - 1200</t>
  </si>
  <si>
    <t>1200 - 1215</t>
  </si>
  <si>
    <t>1215 - 1230</t>
  </si>
  <si>
    <t>1230 - 1245</t>
  </si>
  <si>
    <t>1245 - 1300</t>
  </si>
  <si>
    <t>1300 - 1315</t>
  </si>
  <si>
    <t>1315 - 1330</t>
  </si>
  <si>
    <t>1330 - 1345</t>
  </si>
  <si>
    <t>1345 - 1400</t>
  </si>
  <si>
    <t>1400 - 1415</t>
  </si>
  <si>
    <t>1415 - 1430</t>
  </si>
  <si>
    <t>1430 - 1445</t>
  </si>
  <si>
    <t>1445 - 1500</t>
  </si>
  <si>
    <t>1500 - 1515</t>
  </si>
  <si>
    <t>1515 - 1530</t>
  </si>
  <si>
    <t>1530 - 1545</t>
  </si>
  <si>
    <t>1545 - 1600</t>
  </si>
  <si>
    <t>1600 - 1615</t>
  </si>
  <si>
    <t>1615 - 1630</t>
  </si>
  <si>
    <t>1630 - 1645</t>
  </si>
  <si>
    <t>1645 - 1700</t>
  </si>
  <si>
    <t>1700 - 1715</t>
  </si>
  <si>
    <t>1715 - 1730</t>
  </si>
  <si>
    <t>1730 - 1745</t>
  </si>
  <si>
    <t>1745 - 1800</t>
  </si>
  <si>
    <t>1800 - 1815</t>
  </si>
  <si>
    <t>1815 - 1830</t>
  </si>
  <si>
    <t>1830 - 1845</t>
  </si>
  <si>
    <t>1845 - 1900</t>
  </si>
  <si>
    <t>1900 - 1915</t>
  </si>
  <si>
    <t>1915 - 1930</t>
  </si>
  <si>
    <t>1930 - 1945</t>
  </si>
  <si>
    <t>1945 - 2000</t>
  </si>
  <si>
    <t>2000 - 2015</t>
  </si>
  <si>
    <t>North to South (Straight)</t>
  </si>
  <si>
    <t>South to West (Left)</t>
  </si>
  <si>
    <t>South to South (U turn)</t>
  </si>
  <si>
    <t>South to North (Straight)</t>
  </si>
  <si>
    <t>West to South (Right)</t>
  </si>
  <si>
    <t>North to West (Right)</t>
  </si>
  <si>
    <t>SAPA</t>
  </si>
  <si>
    <t>VAAB</t>
  </si>
  <si>
    <t>AR</t>
  </si>
  <si>
    <t>Ööpäev</t>
  </si>
  <si>
    <t>Hommikune tipptund 7:00-9:00</t>
  </si>
  <si>
    <t>Õhtune tipptund 16:00 - 18:00</t>
  </si>
  <si>
    <t>Kokku</t>
  </si>
  <si>
    <t>aeg</t>
  </si>
  <si>
    <t>suund</t>
  </si>
  <si>
    <t>Asukoht</t>
  </si>
  <si>
    <t>Loenduse algus</t>
  </si>
  <si>
    <t>Loenduse lõpp</t>
  </si>
  <si>
    <t>Loendusperiod</t>
  </si>
  <si>
    <t>24 h</t>
  </si>
  <si>
    <t>Liigitus</t>
  </si>
  <si>
    <t>FHWA 13</t>
  </si>
  <si>
    <t>Ajaühik</t>
  </si>
  <si>
    <t>15 minutit</t>
  </si>
  <si>
    <t>Teeregister liigitusskeem</t>
  </si>
  <si>
    <t>Sõiduki pikkus X, m</t>
  </si>
  <si>
    <t>0&lt;X&lt;6</t>
  </si>
  <si>
    <t>6&lt;X&lt;12</t>
  </si>
  <si>
    <t>12&lt;X</t>
  </si>
  <si>
    <t>TLP (FHWA13)</t>
  </si>
  <si>
    <t>Klass 1 + Klass 2 + Klass 3</t>
  </si>
  <si>
    <t>Klass 4 + Klass 5 + Klass 6 + Klass 7</t>
  </si>
  <si>
    <t>Klass 8 + Klass 9 + Klass 10 + Klass 11 + Klass 12 + Klass 13</t>
  </si>
  <si>
    <t>Klass 1</t>
  </si>
  <si>
    <t>Mootorratas</t>
  </si>
  <si>
    <t>Klass 2</t>
  </si>
  <si>
    <t>Sõiduauto, Sõiduauto + haagis</t>
  </si>
  <si>
    <t>Klass 3</t>
  </si>
  <si>
    <t>Pakiauto, Väikebuss, Väike veoauto</t>
  </si>
  <si>
    <t>Klass 4</t>
  </si>
  <si>
    <t>Buss</t>
  </si>
  <si>
    <t>Klass 5</t>
  </si>
  <si>
    <t>Veoauto, 2 telge</t>
  </si>
  <si>
    <t>Klass 6</t>
  </si>
  <si>
    <t>Veoauto, 3 telge</t>
  </si>
  <si>
    <t>Klass 7</t>
  </si>
  <si>
    <t>Veoauto, 4 ja rohkem</t>
  </si>
  <si>
    <t>Klass 8</t>
  </si>
  <si>
    <t>Sadulrong, kuni 4</t>
  </si>
  <si>
    <t>Klass 9</t>
  </si>
  <si>
    <t>Sadulrong, 5 telge</t>
  </si>
  <si>
    <t>Klass 10</t>
  </si>
  <si>
    <t>Sadulrong, 6 ja rohkem</t>
  </si>
  <si>
    <t>Klass 11</t>
  </si>
  <si>
    <t>Veoauto + haagis, kuni 5</t>
  </si>
  <si>
    <t>Klass 12</t>
  </si>
  <si>
    <t>Veoauto + haagis, 6 telge</t>
  </si>
  <si>
    <t>Klass 13</t>
  </si>
  <si>
    <t>Veoauto + haagis, 7 ja rohkem</t>
  </si>
  <si>
    <t>Teisendustegurid aasta keskmiseks ööpäevaseks liiklussageduseks püsiloenduspunkti andmete põhjal</t>
  </si>
  <si>
    <t>Aasta keskmine</t>
  </si>
  <si>
    <t>Ristlõige</t>
  </si>
  <si>
    <t>Aeg</t>
  </si>
  <si>
    <t>Sisse</t>
  </si>
  <si>
    <t>SisseSAPA</t>
  </si>
  <si>
    <t>VäljaSAPA</t>
  </si>
  <si>
    <t>KokkuSAPA</t>
  </si>
  <si>
    <t>SisseRaske</t>
  </si>
  <si>
    <t>VäljaRaske</t>
  </si>
  <si>
    <t>KokkuRaske</t>
  </si>
  <si>
    <t>North</t>
  </si>
  <si>
    <t>South</t>
  </si>
  <si>
    <t>West</t>
  </si>
  <si>
    <t>from</t>
  </si>
  <si>
    <t>to</t>
  </si>
  <si>
    <t>Allikas</t>
  </si>
  <si>
    <t>Videoloendus</t>
  </si>
  <si>
    <t>AKÖL</t>
  </si>
  <si>
    <t>Teisendustegurid ÖL - &gt; AKÖL</t>
  </si>
  <si>
    <t>2345 - 2400</t>
  </si>
  <si>
    <t>Välja</t>
  </si>
  <si>
    <t>VäljaVAAB</t>
  </si>
  <si>
    <t>SisseVAAB</t>
  </si>
  <si>
    <t>KokkuVAAB</t>
  </si>
  <si>
    <t>VäljaAR</t>
  </si>
  <si>
    <t>SisseAR</t>
  </si>
  <si>
    <t>KokkuAR</t>
  </si>
  <si>
    <t>Loo</t>
  </si>
  <si>
    <t>CL 13</t>
  </si>
  <si>
    <t>Loo, Vibeliku ja Saha teede ristmik</t>
  </si>
  <si>
    <t>Perioodil 22.04.2021</t>
  </si>
  <si>
    <t>Perioodil  21.04.2021 - 28.04.2021</t>
  </si>
  <si>
    <t>NKÖL</t>
  </si>
  <si>
    <t>Perioodil 01.05.2020 - 01.05.2021</t>
  </si>
  <si>
    <t>NKÖL  21.04.2021 - 28.04.2021</t>
  </si>
  <si>
    <t>Teisendustegurid ÖL - &gt; NKÖL</t>
  </si>
  <si>
    <t>Voolikloendused 21.04.2021 - 28.04.2021</t>
  </si>
  <si>
    <t>Loo kiirustabloo</t>
  </si>
  <si>
    <t>Kiirustabloo Loo</t>
  </si>
  <si>
    <t>ÖL 22.04.2021</t>
  </si>
  <si>
    <t>Teisendustegurid NKÖL -&gt; AKÖL</t>
  </si>
  <si>
    <t>ID:8950   Tee #: 11110 (Nehatu - Loo - Lagedi)   Lõik: 0 m-1.635 km (1.635 km)   Asukoht: 1.478 km</t>
  </si>
  <si>
    <t>nädal</t>
  </si>
  <si>
    <t>päev</t>
  </si>
  <si>
    <t>kokku</t>
  </si>
  <si>
    <t>21.04.2021</t>
  </si>
  <si>
    <t>summa</t>
  </si>
  <si>
    <t>22.04.2021</t>
  </si>
  <si>
    <t>23.04.2021</t>
  </si>
  <si>
    <t>24.04.2021</t>
  </si>
  <si>
    <t>25.04.2021</t>
  </si>
  <si>
    <t>26.04.2021</t>
  </si>
  <si>
    <t>27.04.2021</t>
  </si>
  <si>
    <t>28.04.2021</t>
  </si>
  <si>
    <t>ID:8951   Tee #: 11110 (Nehatu - Loo - Lagedi)   Lõik: 1.635 km-4.047 km (2.412 km)   Asukoht: 1.803 km</t>
  </si>
  <si>
    <t>ID:8952   Tee #: 2451001 (Saha tee)   Lõik: 0 m-3.269 km (3.269 km)   Asukoht: 3.216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</si>
</sst>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8"/>
      <color indexed="9"/>
      <name val="Arial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ck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ck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/>
      <top/>
      <bottom/>
      <diagonal/>
    </border>
    <border>
      <left style="thin">
        <color indexed="9"/>
      </left>
      <right style="thick">
        <color theme="0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ck">
        <color theme="0"/>
      </right>
      <top style="thin">
        <color indexed="9"/>
      </top>
      <bottom style="thin">
        <color indexed="9"/>
      </bottom>
      <diagonal/>
    </border>
    <border>
      <left/>
      <right style="thick">
        <color theme="0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thick">
        <color theme="0"/>
      </left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medium">
        <color theme="0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medium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</cellStyleXfs>
  <cellXfs count="97">
    <xf numFmtId="0" fontId="0" fillId="0" borderId="0" xfId="0"/>
    <xf numFmtId="0" fontId="3" fillId="2" borderId="1" xfId="1" applyFont="1" applyFill="1" applyBorder="1" applyAlignment="1" applyProtection="1">
      <protection locked="0"/>
    </xf>
    <xf numFmtId="0" fontId="5" fillId="0" borderId="0" xfId="1" applyFont="1" applyProtection="1"/>
    <xf numFmtId="0" fontId="3" fillId="2" borderId="4" xfId="1" applyFont="1" applyFill="1" applyBorder="1" applyAlignment="1" applyProtection="1">
      <alignment horizont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/>
      <protection locked="0"/>
    </xf>
    <xf numFmtId="0" fontId="7" fillId="4" borderId="8" xfId="1" applyFont="1" applyFill="1" applyBorder="1" applyAlignment="1" applyProtection="1">
      <alignment horizontal="center"/>
      <protection locked="0"/>
    </xf>
    <xf numFmtId="0" fontId="8" fillId="0" borderId="0" xfId="1" applyFont="1" applyProtection="1"/>
    <xf numFmtId="0" fontId="5" fillId="0" borderId="9" xfId="1" applyFont="1" applyBorder="1" applyProtection="1"/>
    <xf numFmtId="0" fontId="6" fillId="2" borderId="10" xfId="1" applyFont="1" applyFill="1" applyBorder="1" applyAlignment="1" applyProtection="1">
      <alignment horizontal="center" vertical="center"/>
      <protection locked="0"/>
    </xf>
    <xf numFmtId="0" fontId="7" fillId="4" borderId="11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>
      <alignment horizontal="right" vertical="center" wrapText="1"/>
    </xf>
    <xf numFmtId="0" fontId="12" fillId="6" borderId="20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right" vertical="center" wrapText="1"/>
    </xf>
    <xf numFmtId="22" fontId="12" fillId="6" borderId="22" xfId="0" applyNumberFormat="1" applyFont="1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right" vertical="center" wrapText="1"/>
    </xf>
    <xf numFmtId="0" fontId="12" fillId="6" borderId="24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right"/>
    </xf>
    <xf numFmtId="0" fontId="12" fillId="6" borderId="29" xfId="0" applyFont="1" applyFill="1" applyBorder="1"/>
    <xf numFmtId="0" fontId="12" fillId="6" borderId="30" xfId="0" applyFont="1" applyFill="1" applyBorder="1"/>
    <xf numFmtId="0" fontId="12" fillId="6" borderId="21" xfId="0" applyFont="1" applyFill="1" applyBorder="1" applyAlignment="1">
      <alignment horizontal="right"/>
    </xf>
    <xf numFmtId="0" fontId="12" fillId="6" borderId="26" xfId="0" applyFont="1" applyFill="1" applyBorder="1"/>
    <xf numFmtId="0" fontId="12" fillId="6" borderId="22" xfId="0" applyFont="1" applyFill="1" applyBorder="1"/>
    <xf numFmtId="0" fontId="12" fillId="6" borderId="23" xfId="0" applyFont="1" applyFill="1" applyBorder="1" applyAlignment="1">
      <alignment horizontal="right"/>
    </xf>
    <xf numFmtId="0" fontId="12" fillId="6" borderId="27" xfId="0" applyFont="1" applyFill="1" applyBorder="1"/>
    <xf numFmtId="0" fontId="12" fillId="6" borderId="24" xfId="0" applyFont="1" applyFill="1" applyBorder="1"/>
    <xf numFmtId="0" fontId="12" fillId="6" borderId="20" xfId="0" applyFont="1" applyFill="1" applyBorder="1" applyAlignment="1">
      <alignment horizontal="left" wrapText="1"/>
    </xf>
    <xf numFmtId="164" fontId="12" fillId="6" borderId="22" xfId="0" applyNumberFormat="1" applyFont="1" applyFill="1" applyBorder="1" applyAlignment="1">
      <alignment horizontal="left"/>
    </xf>
    <xf numFmtId="164" fontId="12" fillId="6" borderId="24" xfId="0" applyNumberFormat="1" applyFont="1" applyFill="1" applyBorder="1" applyAlignment="1">
      <alignment horizontal="left"/>
    </xf>
    <xf numFmtId="0" fontId="13" fillId="0" borderId="0" xfId="0" applyFont="1"/>
    <xf numFmtId="0" fontId="13" fillId="7" borderId="0" xfId="0" applyFont="1" applyFill="1"/>
    <xf numFmtId="0" fontId="0" fillId="7" borderId="0" xfId="0" applyFill="1"/>
    <xf numFmtId="0" fontId="13" fillId="7" borderId="31" xfId="0" applyFont="1" applyFill="1" applyBorder="1"/>
    <xf numFmtId="0" fontId="13" fillId="7" borderId="32" xfId="0" applyFont="1" applyFill="1" applyBorder="1"/>
    <xf numFmtId="0" fontId="3" fillId="2" borderId="1" xfId="1" applyFont="1" applyFill="1" applyBorder="1" applyProtection="1">
      <protection locked="0"/>
    </xf>
    <xf numFmtId="0" fontId="11" fillId="5" borderId="28" xfId="0" applyFont="1" applyFill="1" applyBorder="1" applyAlignment="1">
      <alignment horizontal="right" vertical="center" wrapText="1"/>
    </xf>
    <xf numFmtId="0" fontId="12" fillId="6" borderId="30" xfId="0" applyFont="1" applyFill="1" applyBorder="1" applyAlignment="1">
      <alignment horizontal="left" wrapText="1"/>
    </xf>
    <xf numFmtId="164" fontId="13" fillId="0" borderId="0" xfId="0" applyNumberFormat="1" applyFont="1"/>
    <xf numFmtId="0" fontId="7" fillId="4" borderId="36" xfId="1" applyFont="1" applyFill="1" applyBorder="1" applyAlignment="1" applyProtection="1">
      <alignment horizontal="center"/>
      <protection locked="0"/>
    </xf>
    <xf numFmtId="0" fontId="13" fillId="7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0" fontId="4" fillId="2" borderId="14" xfId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2" xfId="1" applyFont="1" applyFill="1" applyBorder="1" applyAlignment="1" applyProtection="1">
      <alignment horizontal="center"/>
      <protection locked="0"/>
    </xf>
    <xf numFmtId="0" fontId="0" fillId="8" borderId="0" xfId="0" applyFill="1"/>
    <xf numFmtId="21" fontId="0" fillId="0" borderId="0" xfId="0" applyNumberFormat="1"/>
    <xf numFmtId="0" fontId="14" fillId="8" borderId="0" xfId="0" applyFont="1" applyFill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0" xfId="0" applyBorder="1"/>
    <xf numFmtId="0" fontId="0" fillId="0" borderId="41" xfId="0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1" fontId="0" fillId="0" borderId="40" xfId="0" applyNumberFormat="1" applyBorder="1"/>
    <xf numFmtId="1" fontId="0" fillId="0" borderId="0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43" xfId="0" applyNumberFormat="1" applyBorder="1"/>
    <xf numFmtId="1" fontId="0" fillId="0" borderId="44" xfId="0" applyNumberFormat="1" applyBorder="1"/>
    <xf numFmtId="0" fontId="14" fillId="7" borderId="0" xfId="0" applyFont="1" applyFill="1" applyBorder="1" applyAlignment="1">
      <alignment horizontal="center"/>
    </xf>
    <xf numFmtId="0" fontId="0" fillId="7" borderId="0" xfId="0" applyFill="1" applyBorder="1"/>
    <xf numFmtId="0" fontId="13" fillId="7" borderId="0" xfId="0" applyFont="1" applyFill="1" applyBorder="1"/>
    <xf numFmtId="0" fontId="13" fillId="7" borderId="45" xfId="0" applyFont="1" applyFill="1" applyBorder="1"/>
    <xf numFmtId="0" fontId="13" fillId="7" borderId="46" xfId="0" applyFont="1" applyFill="1" applyBorder="1"/>
    <xf numFmtId="0" fontId="13" fillId="7" borderId="47" xfId="0" applyFont="1" applyFill="1" applyBorder="1"/>
    <xf numFmtId="0" fontId="0" fillId="0" borderId="31" xfId="0" applyBorder="1"/>
    <xf numFmtId="0" fontId="0" fillId="0" borderId="32" xfId="0" applyBorder="1"/>
    <xf numFmtId="0" fontId="0" fillId="7" borderId="31" xfId="0" applyFill="1" applyBorder="1"/>
    <xf numFmtId="0" fontId="0" fillId="7" borderId="32" xfId="0" applyFill="1" applyBorder="1"/>
    <xf numFmtId="0" fontId="0" fillId="7" borderId="33" xfId="0" applyFill="1" applyBorder="1"/>
    <xf numFmtId="0" fontId="0" fillId="7" borderId="34" xfId="0" applyFill="1" applyBorder="1"/>
    <xf numFmtId="0" fontId="0" fillId="7" borderId="35" xfId="0" applyFill="1" applyBorder="1"/>
  </cellXfs>
  <cellStyles count="12">
    <cellStyle name="Normal" xfId="0" builtinId="0"/>
    <cellStyle name="Normal 2" xfId="2" xr:uid="{00000000-0005-0000-0000-000001000000}"/>
    <cellStyle name="Normal 2 2" xfId="11" xr:uid="{00000000-0005-0000-0000-000002000000}"/>
    <cellStyle name="Normal 3" xfId="1" xr:uid="{00000000-0005-0000-0000-000003000000}"/>
    <cellStyle name="Normal 4" xfId="3" xr:uid="{00000000-0005-0000-0000-000004000000}"/>
    <cellStyle name="Normal 5" xfId="4" xr:uid="{00000000-0005-0000-0000-000005000000}"/>
    <cellStyle name="Normal 5 2" xfId="5" xr:uid="{00000000-0005-0000-0000-000006000000}"/>
    <cellStyle name="Normal 5 2 2" xfId="6" xr:uid="{00000000-0005-0000-0000-000007000000}"/>
    <cellStyle name="Normal 6" xfId="10" xr:uid="{00000000-0005-0000-0000-000008000000}"/>
    <cellStyle name="Percent 2" xfId="7" xr:uid="{00000000-0005-0000-0000-000009000000}"/>
    <cellStyle name="Percent 3" xfId="8" xr:uid="{00000000-0005-0000-0000-00000A000000}"/>
    <cellStyle name="Percent 4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0</xdr:rowOff>
    </xdr:from>
    <xdr:to>
      <xdr:col>1</xdr:col>
      <xdr:colOff>1884350</xdr:colOff>
      <xdr:row>4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0DA4C2-779E-4780-A150-FE892CC8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90500"/>
          <a:ext cx="27492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1</xdr:rowOff>
    </xdr:from>
    <xdr:to>
      <xdr:col>7</xdr:col>
      <xdr:colOff>9525</xdr:colOff>
      <xdr:row>15</xdr:row>
      <xdr:rowOff>120209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399E0D5-662C-4961-929B-2F6A6A30F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81450" y="1"/>
          <a:ext cx="6524625" cy="299675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0</xdr:row>
      <xdr:rowOff>9525</xdr:rowOff>
    </xdr:from>
    <xdr:to>
      <xdr:col>17</xdr:col>
      <xdr:colOff>191372</xdr:colOff>
      <xdr:row>27</xdr:row>
      <xdr:rowOff>38884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BF2FF-AA9B-4C54-BD5E-584E8AAE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50" y="9525"/>
          <a:ext cx="6249272" cy="5620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2"/>
  <sheetViews>
    <sheetView zoomScale="90" zoomScaleNormal="90" workbookViewId="0">
      <selection activeCell="B14" sqref="B14"/>
    </sheetView>
  </sheetViews>
  <sheetFormatPr defaultRowHeight="14.4"/>
  <cols>
    <col min="1" max="1" width="14.109375" bestFit="1" customWidth="1"/>
    <col min="2" max="2" width="43.88671875" bestFit="1" customWidth="1"/>
    <col min="3" max="3" width="1.6640625" customWidth="1"/>
    <col min="4" max="4" width="20.5546875" bestFit="1" customWidth="1"/>
    <col min="5" max="7" width="25.6640625" customWidth="1"/>
  </cols>
  <sheetData>
    <row r="5" spans="1:2" ht="15" thickBot="1"/>
    <row r="6" spans="1:2">
      <c r="A6" s="18" t="s">
        <v>128</v>
      </c>
      <c r="B6" s="19" t="s">
        <v>202</v>
      </c>
    </row>
    <row r="7" spans="1:2">
      <c r="A7" s="20" t="s">
        <v>129</v>
      </c>
      <c r="B7" s="21">
        <v>44308</v>
      </c>
    </row>
    <row r="8" spans="1:2">
      <c r="A8" s="20" t="s">
        <v>130</v>
      </c>
      <c r="B8" s="21">
        <v>44309</v>
      </c>
    </row>
    <row r="9" spans="1:2">
      <c r="A9" s="20" t="s">
        <v>131</v>
      </c>
      <c r="B9" s="22" t="s">
        <v>132</v>
      </c>
    </row>
    <row r="10" spans="1:2">
      <c r="A10" s="20" t="s">
        <v>133</v>
      </c>
      <c r="B10" s="22" t="s">
        <v>134</v>
      </c>
    </row>
    <row r="11" spans="1:2" ht="15" thickBot="1">
      <c r="A11" s="23" t="s">
        <v>135</v>
      </c>
      <c r="B11" s="24" t="s">
        <v>136</v>
      </c>
    </row>
    <row r="16" spans="1:2" ht="15" thickBot="1"/>
    <row r="17" spans="1:7" ht="15" thickBot="1">
      <c r="D17" s="18" t="s">
        <v>137</v>
      </c>
      <c r="E17" s="25" t="s">
        <v>119</v>
      </c>
      <c r="F17" s="25" t="s">
        <v>120</v>
      </c>
      <c r="G17" s="26" t="s">
        <v>121</v>
      </c>
    </row>
    <row r="18" spans="1:7" ht="24.6">
      <c r="A18" s="18"/>
      <c r="B18" s="40" t="s">
        <v>172</v>
      </c>
      <c r="D18" s="20" t="s">
        <v>138</v>
      </c>
      <c r="E18" s="27" t="s">
        <v>139</v>
      </c>
      <c r="F18" s="27" t="s">
        <v>140</v>
      </c>
      <c r="G18" s="28" t="s">
        <v>141</v>
      </c>
    </row>
    <row r="19" spans="1:7" ht="24.6" thickBot="1">
      <c r="A19" s="49" t="s">
        <v>188</v>
      </c>
      <c r="B19" s="50" t="s">
        <v>210</v>
      </c>
      <c r="D19" s="23" t="s">
        <v>142</v>
      </c>
      <c r="E19" s="29" t="s">
        <v>143</v>
      </c>
      <c r="F19" s="29" t="s">
        <v>144</v>
      </c>
      <c r="G19" s="30" t="s">
        <v>145</v>
      </c>
    </row>
    <row r="20" spans="1:7">
      <c r="A20" s="20" t="s">
        <v>119</v>
      </c>
      <c r="B20" s="41">
        <f>Teisendustegurid!E10</f>
        <v>0.86177603378308032</v>
      </c>
      <c r="D20" s="31" t="s">
        <v>146</v>
      </c>
      <c r="E20" s="32" t="s">
        <v>147</v>
      </c>
      <c r="F20" s="32"/>
      <c r="G20" s="33"/>
    </row>
    <row r="21" spans="1:7">
      <c r="A21" s="20" t="s">
        <v>120</v>
      </c>
      <c r="B21" s="41">
        <f>Teisendustegurid!F10</f>
        <v>0.78692056726200243</v>
      </c>
      <c r="D21" s="34" t="s">
        <v>148</v>
      </c>
      <c r="E21" s="35" t="s">
        <v>149</v>
      </c>
      <c r="F21" s="35"/>
      <c r="G21" s="36"/>
    </row>
    <row r="22" spans="1:7" ht="15" thickBot="1">
      <c r="A22" s="23" t="s">
        <v>121</v>
      </c>
      <c r="B22" s="42">
        <f>Teisendustegurid!G10</f>
        <v>0.74105694883248519</v>
      </c>
      <c r="D22" s="34" t="s">
        <v>150</v>
      </c>
      <c r="E22" s="35" t="s">
        <v>151</v>
      </c>
      <c r="F22" s="35"/>
      <c r="G22" s="36"/>
    </row>
    <row r="23" spans="1:7">
      <c r="D23" s="34" t="s">
        <v>152</v>
      </c>
      <c r="E23" s="35"/>
      <c r="F23" s="35" t="s">
        <v>153</v>
      </c>
      <c r="G23" s="36"/>
    </row>
    <row r="24" spans="1:7">
      <c r="D24" s="34" t="s">
        <v>154</v>
      </c>
      <c r="E24" s="35"/>
      <c r="F24" s="35" t="s">
        <v>155</v>
      </c>
      <c r="G24" s="36"/>
    </row>
    <row r="25" spans="1:7">
      <c r="D25" s="34" t="s">
        <v>156</v>
      </c>
      <c r="E25" s="35"/>
      <c r="F25" s="35" t="s">
        <v>157</v>
      </c>
      <c r="G25" s="36"/>
    </row>
    <row r="26" spans="1:7">
      <c r="D26" s="34" t="s">
        <v>158</v>
      </c>
      <c r="E26" s="35"/>
      <c r="F26" s="35" t="s">
        <v>159</v>
      </c>
      <c r="G26" s="36"/>
    </row>
    <row r="27" spans="1:7">
      <c r="D27" s="34" t="s">
        <v>160</v>
      </c>
      <c r="E27" s="35"/>
      <c r="F27" s="35"/>
      <c r="G27" s="36" t="s">
        <v>161</v>
      </c>
    </row>
    <row r="28" spans="1:7">
      <c r="D28" s="34" t="s">
        <v>162</v>
      </c>
      <c r="E28" s="35"/>
      <c r="F28" s="35"/>
      <c r="G28" s="36" t="s">
        <v>163</v>
      </c>
    </row>
    <row r="29" spans="1:7">
      <c r="D29" s="34" t="s">
        <v>164</v>
      </c>
      <c r="E29" s="35"/>
      <c r="F29" s="35"/>
      <c r="G29" s="36" t="s">
        <v>165</v>
      </c>
    </row>
    <row r="30" spans="1:7">
      <c r="D30" s="34" t="s">
        <v>166</v>
      </c>
      <c r="E30" s="35"/>
      <c r="F30" s="35"/>
      <c r="G30" s="36" t="s">
        <v>167</v>
      </c>
    </row>
    <row r="31" spans="1:7">
      <c r="D31" s="34" t="s">
        <v>168</v>
      </c>
      <c r="E31" s="35"/>
      <c r="F31" s="35"/>
      <c r="G31" s="36" t="s">
        <v>169</v>
      </c>
    </row>
    <row r="32" spans="1:7" ht="15" thickBot="1">
      <c r="D32" s="37" t="s">
        <v>170</v>
      </c>
      <c r="E32" s="38"/>
      <c r="F32" s="38"/>
      <c r="G32" s="39" t="s">
        <v>171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zoomScale="90" zoomScaleNormal="90" workbookViewId="0">
      <selection activeCell="E10" sqref="E10"/>
    </sheetView>
  </sheetViews>
  <sheetFormatPr defaultRowHeight="14.4"/>
  <cols>
    <col min="1" max="1" width="29.33203125" customWidth="1"/>
    <col min="2" max="2" width="6.44140625" bestFit="1" customWidth="1"/>
    <col min="3" max="3" width="3.33203125" customWidth="1"/>
    <col min="4" max="4" width="27.44140625" bestFit="1" customWidth="1"/>
    <col min="5" max="7" width="8.5546875" bestFit="1" customWidth="1"/>
    <col min="8" max="8" width="3.109375" customWidth="1"/>
    <col min="9" max="9" width="35" bestFit="1" customWidth="1"/>
    <col min="10" max="10" width="9.6640625" bestFit="1" customWidth="1"/>
    <col min="11" max="13" width="9.5546875" bestFit="1" customWidth="1"/>
    <col min="14" max="14" width="3.6640625" customWidth="1"/>
    <col min="15" max="15" width="28.109375" customWidth="1"/>
  </cols>
  <sheetData>
    <row r="1" spans="1:18">
      <c r="A1" t="s">
        <v>211</v>
      </c>
      <c r="D1" t="s">
        <v>189</v>
      </c>
      <c r="I1" t="s">
        <v>209</v>
      </c>
    </row>
    <row r="2" spans="1:18">
      <c r="A2" t="s">
        <v>206</v>
      </c>
      <c r="D2" t="s">
        <v>203</v>
      </c>
      <c r="I2" t="s">
        <v>204</v>
      </c>
    </row>
    <row r="5" spans="1:18">
      <c r="B5" t="s">
        <v>125</v>
      </c>
    </row>
    <row r="6" spans="1:18">
      <c r="A6" t="s">
        <v>190</v>
      </c>
      <c r="B6">
        <v>7263</v>
      </c>
    </row>
    <row r="9" spans="1:18">
      <c r="E9" t="s">
        <v>119</v>
      </c>
      <c r="F9" t="s">
        <v>120</v>
      </c>
      <c r="G9" t="s">
        <v>121</v>
      </c>
    </row>
    <row r="10" spans="1:18">
      <c r="A10" t="s">
        <v>212</v>
      </c>
      <c r="B10" s="66">
        <v>8584</v>
      </c>
      <c r="D10" t="s">
        <v>191</v>
      </c>
      <c r="E10" s="51">
        <f>P13</f>
        <v>0.86177603378308032</v>
      </c>
      <c r="F10" s="51">
        <f>Q13</f>
        <v>0.78692056726200243</v>
      </c>
      <c r="G10" s="51">
        <f>R13</f>
        <v>0.74105694883248519</v>
      </c>
      <c r="I10" s="57"/>
      <c r="J10" t="s">
        <v>119</v>
      </c>
      <c r="K10" t="s">
        <v>120</v>
      </c>
      <c r="L10" t="s">
        <v>121</v>
      </c>
      <c r="M10" t="s">
        <v>125</v>
      </c>
      <c r="P10" t="s">
        <v>119</v>
      </c>
      <c r="Q10" t="s">
        <v>120</v>
      </c>
      <c r="R10" t="s">
        <v>121</v>
      </c>
    </row>
    <row r="11" spans="1:18">
      <c r="I11" t="s">
        <v>212</v>
      </c>
      <c r="J11">
        <v>6817</v>
      </c>
      <c r="K11">
        <v>285</v>
      </c>
      <c r="L11">
        <v>193</v>
      </c>
      <c r="M11">
        <v>7295</v>
      </c>
      <c r="O11" t="s">
        <v>208</v>
      </c>
      <c r="P11" s="51">
        <f>J15/J11</f>
        <v>0.85560608283213435</v>
      </c>
      <c r="Q11" s="51">
        <f>K15/K11</f>
        <v>0.78128654970760003</v>
      </c>
      <c r="R11" s="51">
        <f>L15/L11</f>
        <v>0.73575129533678241</v>
      </c>
    </row>
    <row r="12" spans="1:18">
      <c r="J12" s="58"/>
      <c r="K12" s="58"/>
      <c r="L12" s="58"/>
      <c r="O12" t="s">
        <v>213</v>
      </c>
      <c r="P12" s="51">
        <f>B6/B15</f>
        <v>1.0072112051033144</v>
      </c>
      <c r="Q12" s="51">
        <f>B6/B15</f>
        <v>1.0072112051033144</v>
      </c>
      <c r="R12" s="51">
        <f>B6/B15</f>
        <v>1.0072112051033144</v>
      </c>
    </row>
    <row r="13" spans="1:18">
      <c r="E13" s="51"/>
      <c r="F13" s="51"/>
      <c r="G13" s="51"/>
      <c r="J13" s="51"/>
      <c r="K13" s="51"/>
      <c r="L13" s="51"/>
      <c r="O13" t="s">
        <v>191</v>
      </c>
      <c r="P13" s="51">
        <f>P11*P12</f>
        <v>0.86177603378308032</v>
      </c>
      <c r="Q13" s="51">
        <f>Q11*Q12</f>
        <v>0.78692056726200243</v>
      </c>
      <c r="R13" s="51">
        <f>R11*R12</f>
        <v>0.74105694883248519</v>
      </c>
    </row>
    <row r="14" spans="1:18">
      <c r="B14" t="s">
        <v>125</v>
      </c>
      <c r="J14" t="s">
        <v>119</v>
      </c>
      <c r="K14" t="s">
        <v>120</v>
      </c>
      <c r="L14" t="s">
        <v>121</v>
      </c>
      <c r="M14" t="s">
        <v>125</v>
      </c>
    </row>
    <row r="15" spans="1:18">
      <c r="A15" t="s">
        <v>207</v>
      </c>
      <c r="B15">
        <v>7211</v>
      </c>
      <c r="I15" t="s">
        <v>205</v>
      </c>
      <c r="J15" s="58">
        <v>5832.6666666666597</v>
      </c>
      <c r="K15" s="58">
        <v>222.666666666666</v>
      </c>
      <c r="L15" s="58">
        <v>141.99999999999901</v>
      </c>
      <c r="M15" s="58">
        <v>6197.3333333333248</v>
      </c>
    </row>
    <row r="16" spans="1:18">
      <c r="I16" s="57"/>
    </row>
    <row r="18" spans="10:14">
      <c r="J18" s="58"/>
      <c r="K18" s="58"/>
      <c r="L18" s="58"/>
    </row>
    <row r="19" spans="10:14">
      <c r="J19" s="51"/>
      <c r="K19" s="51"/>
      <c r="L19" s="51"/>
    </row>
    <row r="20" spans="10:14">
      <c r="J20" s="51"/>
      <c r="K20" s="51"/>
      <c r="L20" s="51"/>
    </row>
    <row r="27" spans="10:14">
      <c r="L27" s="58"/>
      <c r="M27" s="58"/>
      <c r="N27" s="58"/>
    </row>
    <row r="28" spans="10:14">
      <c r="L28" s="58"/>
      <c r="M28" s="58"/>
      <c r="N28" s="58"/>
    </row>
    <row r="29" spans="10:14">
      <c r="L29" s="58"/>
      <c r="M29" s="58"/>
      <c r="N29" s="58"/>
    </row>
    <row r="30" spans="10:14">
      <c r="L30" s="58"/>
      <c r="M30" s="58"/>
      <c r="N30" s="58"/>
    </row>
    <row r="31" spans="10:14">
      <c r="L31" s="58"/>
      <c r="M31" s="58"/>
      <c r="N31" s="58"/>
    </row>
    <row r="32" spans="10:14">
      <c r="L32" s="58"/>
      <c r="M32" s="58"/>
      <c r="N32" s="58"/>
    </row>
    <row r="33" spans="12:14">
      <c r="L33" s="58"/>
      <c r="M33" s="58"/>
      <c r="N33" s="58"/>
    </row>
    <row r="34" spans="12:14">
      <c r="L34" s="58"/>
      <c r="M34" s="58"/>
      <c r="N34" s="58"/>
    </row>
    <row r="35" spans="12:14">
      <c r="L35" s="58"/>
      <c r="M35" s="58"/>
      <c r="N35" s="58"/>
    </row>
    <row r="36" spans="12:14">
      <c r="L36" s="58"/>
      <c r="M36" s="58"/>
      <c r="N36" s="5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9FEC-8DA0-495D-9D65-283AF908B354}">
  <dimension ref="A1:N35"/>
  <sheetViews>
    <sheetView topLeftCell="A7" workbookViewId="0">
      <selection activeCell="J16" sqref="J16"/>
    </sheetView>
  </sheetViews>
  <sheetFormatPr defaultRowHeight="14.4"/>
  <cols>
    <col min="1" max="4" width="8.88671875" style="59"/>
    <col min="5" max="6" width="10.5546875" style="59" bestFit="1" customWidth="1"/>
    <col min="7" max="7" width="9.5546875" style="59" bestFit="1" customWidth="1"/>
    <col min="8" max="8" width="9.109375" style="59" bestFit="1" customWidth="1"/>
    <col min="9" max="9" width="5" style="59" customWidth="1"/>
    <col min="10" max="10" width="15" style="59" bestFit="1" customWidth="1"/>
    <col min="11" max="11" width="5.6640625" style="59" bestFit="1" customWidth="1"/>
    <col min="12" max="12" width="6.5546875" style="59" bestFit="1" customWidth="1"/>
    <col min="13" max="13" width="5.5546875" style="59" bestFit="1" customWidth="1"/>
    <col min="14" max="14" width="8.5546875" style="59" bestFit="1" customWidth="1"/>
    <col min="15" max="16384" width="8.88671875" style="59"/>
  </cols>
  <sheetData>
    <row r="1" spans="1:14" ht="15" customHeight="1">
      <c r="A1" t="s">
        <v>214</v>
      </c>
      <c r="B1"/>
      <c r="C1"/>
      <c r="D1"/>
      <c r="E1"/>
      <c r="F1"/>
      <c r="G1"/>
      <c r="H1"/>
    </row>
    <row r="2" spans="1:14">
      <c r="A2" t="s">
        <v>215</v>
      </c>
      <c r="B2" t="s">
        <v>216</v>
      </c>
      <c r="C2" t="s">
        <v>126</v>
      </c>
      <c r="D2" t="s">
        <v>127</v>
      </c>
      <c r="E2" t="s">
        <v>217</v>
      </c>
      <c r="F2" t="s">
        <v>119</v>
      </c>
      <c r="G2" t="s">
        <v>120</v>
      </c>
      <c r="H2" t="s">
        <v>121</v>
      </c>
      <c r="I2" s="60"/>
      <c r="J2" s="61" t="s">
        <v>190</v>
      </c>
      <c r="K2" s="59" t="s">
        <v>119</v>
      </c>
      <c r="L2" s="59" t="s">
        <v>120</v>
      </c>
      <c r="M2" s="59" t="s">
        <v>121</v>
      </c>
      <c r="N2" s="60"/>
    </row>
    <row r="3" spans="1:14">
      <c r="A3">
        <v>16</v>
      </c>
      <c r="B3" t="s">
        <v>218</v>
      </c>
      <c r="C3" s="67">
        <v>0</v>
      </c>
      <c r="D3" t="s">
        <v>219</v>
      </c>
      <c r="E3" s="68">
        <v>5491</v>
      </c>
      <c r="F3" s="68">
        <v>5146</v>
      </c>
      <c r="G3" s="68">
        <v>177</v>
      </c>
      <c r="H3" s="68">
        <v>168</v>
      </c>
      <c r="I3" s="60"/>
      <c r="J3" s="61"/>
      <c r="K3" s="60"/>
      <c r="L3" s="60"/>
      <c r="M3" s="60"/>
      <c r="N3" s="60"/>
    </row>
    <row r="4" spans="1:14">
      <c r="A4">
        <v>16</v>
      </c>
      <c r="B4" t="s">
        <v>220</v>
      </c>
      <c r="C4" s="67">
        <v>0</v>
      </c>
      <c r="D4" t="s">
        <v>219</v>
      </c>
      <c r="E4" s="69">
        <v>7295</v>
      </c>
      <c r="F4" s="70">
        <v>6817</v>
      </c>
      <c r="G4" s="70">
        <v>285</v>
      </c>
      <c r="H4" s="71">
        <v>193</v>
      </c>
      <c r="I4" s="60"/>
      <c r="J4" s="59">
        <f>SUM(K4:M4)</f>
        <v>6243.5619999999999</v>
      </c>
      <c r="K4" s="59">
        <f>F4*0.862</f>
        <v>5876.2539999999999</v>
      </c>
      <c r="L4" s="59">
        <f>G4*0.787</f>
        <v>224.29500000000002</v>
      </c>
      <c r="M4" s="59">
        <f>H4*0.741</f>
        <v>143.01300000000001</v>
      </c>
      <c r="N4" s="60"/>
    </row>
    <row r="5" spans="1:14">
      <c r="A5">
        <v>16</v>
      </c>
      <c r="B5" t="s">
        <v>221</v>
      </c>
      <c r="C5" s="67">
        <v>0</v>
      </c>
      <c r="D5" t="s">
        <v>219</v>
      </c>
      <c r="E5" s="72">
        <v>7558</v>
      </c>
      <c r="F5" s="73">
        <v>7022</v>
      </c>
      <c r="G5" s="73">
        <v>282</v>
      </c>
      <c r="H5" s="74">
        <v>254</v>
      </c>
      <c r="I5" s="60"/>
      <c r="J5" s="61"/>
      <c r="K5" s="60"/>
      <c r="L5" s="60"/>
      <c r="M5" s="60"/>
      <c r="N5" s="60"/>
    </row>
    <row r="6" spans="1:14">
      <c r="A6">
        <v>16</v>
      </c>
      <c r="B6" t="s">
        <v>222</v>
      </c>
      <c r="C6" s="67">
        <v>0</v>
      </c>
      <c r="D6" t="s">
        <v>219</v>
      </c>
      <c r="E6" s="72">
        <v>4394</v>
      </c>
      <c r="F6" s="73">
        <v>4279</v>
      </c>
      <c r="G6" s="73">
        <v>88</v>
      </c>
      <c r="H6" s="74">
        <v>27</v>
      </c>
      <c r="I6" s="60"/>
      <c r="J6" s="61"/>
      <c r="K6" s="60"/>
      <c r="L6" s="60"/>
      <c r="M6" s="60"/>
      <c r="N6" s="60"/>
    </row>
    <row r="7" spans="1:14">
      <c r="A7">
        <v>16</v>
      </c>
      <c r="B7" t="s">
        <v>223</v>
      </c>
      <c r="C7" s="67">
        <v>0</v>
      </c>
      <c r="D7" t="s">
        <v>219</v>
      </c>
      <c r="E7" s="72">
        <v>3669</v>
      </c>
      <c r="F7" s="73">
        <v>3582</v>
      </c>
      <c r="G7" s="73">
        <v>74</v>
      </c>
      <c r="H7" s="74">
        <v>13</v>
      </c>
      <c r="I7" s="60"/>
      <c r="J7" s="61"/>
      <c r="K7" s="60"/>
      <c r="L7" s="60"/>
      <c r="M7" s="60"/>
      <c r="N7" s="60"/>
    </row>
    <row r="8" spans="1:14">
      <c r="A8">
        <v>17</v>
      </c>
      <c r="B8" t="s">
        <v>224</v>
      </c>
      <c r="C8" s="67">
        <v>0</v>
      </c>
      <c r="D8" t="s">
        <v>219</v>
      </c>
      <c r="E8" s="72">
        <v>7036</v>
      </c>
      <c r="F8" s="73">
        <v>6540</v>
      </c>
      <c r="G8" s="73">
        <v>295</v>
      </c>
      <c r="H8" s="74">
        <v>201</v>
      </c>
    </row>
    <row r="9" spans="1:14">
      <c r="A9">
        <v>17</v>
      </c>
      <c r="B9" t="s">
        <v>225</v>
      </c>
      <c r="C9" s="67">
        <v>0</v>
      </c>
      <c r="D9" t="s">
        <v>219</v>
      </c>
      <c r="E9" s="72">
        <v>7232</v>
      </c>
      <c r="F9" s="73">
        <v>6756</v>
      </c>
      <c r="G9" s="73">
        <v>312</v>
      </c>
      <c r="H9" s="74">
        <v>164</v>
      </c>
    </row>
    <row r="10" spans="1:14">
      <c r="A10">
        <v>17</v>
      </c>
      <c r="B10" t="s">
        <v>226</v>
      </c>
      <c r="C10" s="67">
        <v>0</v>
      </c>
      <c r="D10" t="s">
        <v>219</v>
      </c>
      <c r="E10" s="75">
        <f>1867+E3</f>
        <v>7358</v>
      </c>
      <c r="F10" s="76">
        <f>1747+F3</f>
        <v>6893</v>
      </c>
      <c r="G10" s="76">
        <f>88+G3</f>
        <v>265</v>
      </c>
      <c r="H10" s="77">
        <f>32+H3</f>
        <v>200</v>
      </c>
    </row>
    <row r="11" spans="1:14">
      <c r="A11"/>
      <c r="B11"/>
      <c r="C11" s="67"/>
      <c r="D11" t="s">
        <v>205</v>
      </c>
      <c r="E11">
        <f>AVERAGE(E4:E10)</f>
        <v>6363.1428571428569</v>
      </c>
      <c r="F11">
        <f t="shared" ref="F11:H11" si="0">AVERAGE(F4:F10)</f>
        <v>5984.1428571428569</v>
      </c>
      <c r="G11">
        <f t="shared" si="0"/>
        <v>228.71428571428572</v>
      </c>
      <c r="H11">
        <f t="shared" si="0"/>
        <v>150.28571428571428</v>
      </c>
    </row>
    <row r="12" spans="1:14">
      <c r="A12"/>
      <c r="B12"/>
      <c r="C12" s="67"/>
      <c r="D12"/>
      <c r="E12"/>
      <c r="F12"/>
      <c r="G12"/>
      <c r="H12"/>
    </row>
    <row r="13" spans="1:14">
      <c r="A13" t="s">
        <v>227</v>
      </c>
      <c r="B13"/>
      <c r="C13"/>
      <c r="D13"/>
      <c r="E13"/>
      <c r="F13"/>
      <c r="G13"/>
      <c r="H13"/>
    </row>
    <row r="14" spans="1:14">
      <c r="A14" t="s">
        <v>215</v>
      </c>
      <c r="B14" t="s">
        <v>216</v>
      </c>
      <c r="C14" t="s">
        <v>126</v>
      </c>
      <c r="D14" t="s">
        <v>127</v>
      </c>
      <c r="E14" t="s">
        <v>217</v>
      </c>
      <c r="F14" t="s">
        <v>119</v>
      </c>
      <c r="G14" t="s">
        <v>120</v>
      </c>
      <c r="H14" t="s">
        <v>121</v>
      </c>
      <c r="J14" s="61" t="s">
        <v>190</v>
      </c>
      <c r="K14" s="59" t="s">
        <v>119</v>
      </c>
      <c r="L14" s="59" t="s">
        <v>120</v>
      </c>
      <c r="M14" s="59" t="s">
        <v>121</v>
      </c>
    </row>
    <row r="15" spans="1:14">
      <c r="A15">
        <v>16</v>
      </c>
      <c r="B15" t="s">
        <v>218</v>
      </c>
      <c r="C15" s="67">
        <v>0</v>
      </c>
      <c r="D15" t="s">
        <v>219</v>
      </c>
      <c r="E15" s="68">
        <v>3103</v>
      </c>
      <c r="F15" s="68">
        <v>2900</v>
      </c>
      <c r="G15" s="68">
        <v>118</v>
      </c>
      <c r="H15" s="68">
        <v>85</v>
      </c>
    </row>
    <row r="16" spans="1:14">
      <c r="A16">
        <v>16</v>
      </c>
      <c r="B16" t="s">
        <v>220</v>
      </c>
      <c r="C16" s="67">
        <v>0</v>
      </c>
      <c r="D16" t="s">
        <v>219</v>
      </c>
      <c r="E16" s="69">
        <v>4148</v>
      </c>
      <c r="F16" s="70">
        <v>3850</v>
      </c>
      <c r="G16" s="70">
        <v>200</v>
      </c>
      <c r="H16" s="71">
        <v>98</v>
      </c>
      <c r="J16" s="59">
        <f>SUM(K16:M16)</f>
        <v>3548.7179999999998</v>
      </c>
      <c r="K16" s="59">
        <f>F16*0.862</f>
        <v>3318.7</v>
      </c>
      <c r="L16" s="59">
        <f>G16*0.787</f>
        <v>157.4</v>
      </c>
      <c r="M16" s="59">
        <f>H16*0.741</f>
        <v>72.617999999999995</v>
      </c>
    </row>
    <row r="17" spans="1:13">
      <c r="A17">
        <v>16</v>
      </c>
      <c r="B17" t="s">
        <v>221</v>
      </c>
      <c r="C17" s="67">
        <v>0</v>
      </c>
      <c r="D17" t="s">
        <v>219</v>
      </c>
      <c r="E17" s="72">
        <v>4223</v>
      </c>
      <c r="F17" s="73">
        <v>3923</v>
      </c>
      <c r="G17" s="73">
        <v>170</v>
      </c>
      <c r="H17" s="74">
        <v>130</v>
      </c>
    </row>
    <row r="18" spans="1:13">
      <c r="A18">
        <v>16</v>
      </c>
      <c r="B18" t="s">
        <v>222</v>
      </c>
      <c r="C18" s="67">
        <v>0</v>
      </c>
      <c r="D18" t="s">
        <v>219</v>
      </c>
      <c r="E18" s="72">
        <v>2613</v>
      </c>
      <c r="F18" s="73">
        <v>2544</v>
      </c>
      <c r="G18" s="73">
        <v>42</v>
      </c>
      <c r="H18" s="74">
        <v>27</v>
      </c>
    </row>
    <row r="19" spans="1:13">
      <c r="A19">
        <v>16</v>
      </c>
      <c r="B19" t="s">
        <v>223</v>
      </c>
      <c r="C19" s="67">
        <v>0</v>
      </c>
      <c r="D19" t="s">
        <v>219</v>
      </c>
      <c r="E19" s="72">
        <v>2213</v>
      </c>
      <c r="F19" s="73">
        <v>2170</v>
      </c>
      <c r="G19" s="73">
        <v>37</v>
      </c>
      <c r="H19" s="74">
        <v>6</v>
      </c>
    </row>
    <row r="20" spans="1:13">
      <c r="A20">
        <v>17</v>
      </c>
      <c r="B20" t="s">
        <v>224</v>
      </c>
      <c r="C20" s="67">
        <v>0</v>
      </c>
      <c r="D20" t="s">
        <v>219</v>
      </c>
      <c r="E20" s="72">
        <v>3775</v>
      </c>
      <c r="F20" s="73">
        <v>3493</v>
      </c>
      <c r="G20" s="73">
        <v>154</v>
      </c>
      <c r="H20" s="74">
        <v>128</v>
      </c>
    </row>
    <row r="21" spans="1:13">
      <c r="A21">
        <v>17</v>
      </c>
      <c r="B21" t="s">
        <v>225</v>
      </c>
      <c r="C21" s="67">
        <v>0</v>
      </c>
      <c r="D21" t="s">
        <v>219</v>
      </c>
      <c r="E21" s="72">
        <v>4060</v>
      </c>
      <c r="F21" s="73">
        <v>3787</v>
      </c>
      <c r="G21" s="73">
        <v>175</v>
      </c>
      <c r="H21" s="74">
        <v>98</v>
      </c>
    </row>
    <row r="22" spans="1:13">
      <c r="A22">
        <v>17</v>
      </c>
      <c r="B22" t="s">
        <v>226</v>
      </c>
      <c r="C22" s="67">
        <v>0</v>
      </c>
      <c r="D22" t="s">
        <v>219</v>
      </c>
      <c r="E22" s="75">
        <f>970+E15</f>
        <v>4073</v>
      </c>
      <c r="F22" s="76">
        <f>907+F15</f>
        <v>3807</v>
      </c>
      <c r="G22" s="76">
        <f>44+G15</f>
        <v>162</v>
      </c>
      <c r="H22" s="77">
        <f>19+H15</f>
        <v>104</v>
      </c>
    </row>
    <row r="23" spans="1:13">
      <c r="A23"/>
      <c r="B23"/>
      <c r="C23" s="67"/>
      <c r="D23" t="s">
        <v>205</v>
      </c>
      <c r="E23">
        <f>AVERAGE(E16:E22)</f>
        <v>3586.4285714285716</v>
      </c>
      <c r="F23">
        <f t="shared" ref="F23" si="1">AVERAGE(F16:F22)</f>
        <v>3367.7142857142858</v>
      </c>
      <c r="G23">
        <f t="shared" ref="G23" si="2">AVERAGE(G16:G22)</f>
        <v>134.28571428571428</v>
      </c>
      <c r="H23">
        <f t="shared" ref="H23" si="3">AVERAGE(H16:H22)</f>
        <v>84.428571428571431</v>
      </c>
    </row>
    <row r="24" spans="1:13">
      <c r="A24"/>
      <c r="B24"/>
      <c r="C24" s="67"/>
      <c r="D24"/>
      <c r="E24"/>
      <c r="F24"/>
      <c r="G24"/>
      <c r="H24"/>
    </row>
    <row r="25" spans="1:13">
      <c r="A25" t="s">
        <v>228</v>
      </c>
      <c r="B25"/>
      <c r="C25"/>
      <c r="D25"/>
      <c r="E25"/>
      <c r="F25"/>
      <c r="G25"/>
      <c r="H25"/>
    </row>
    <row r="26" spans="1:13">
      <c r="A26" t="s">
        <v>215</v>
      </c>
      <c r="B26" t="s">
        <v>216</v>
      </c>
      <c r="C26" t="s">
        <v>126</v>
      </c>
      <c r="D26" t="s">
        <v>127</v>
      </c>
      <c r="E26" t="s">
        <v>217</v>
      </c>
      <c r="F26" t="s">
        <v>119</v>
      </c>
      <c r="G26" t="s">
        <v>120</v>
      </c>
      <c r="H26" t="s">
        <v>121</v>
      </c>
      <c r="J26" s="61" t="s">
        <v>190</v>
      </c>
      <c r="K26" s="59" t="s">
        <v>119</v>
      </c>
      <c r="L26" s="59" t="s">
        <v>120</v>
      </c>
      <c r="M26" s="59" t="s">
        <v>121</v>
      </c>
    </row>
    <row r="27" spans="1:13">
      <c r="A27">
        <v>16</v>
      </c>
      <c r="B27" t="s">
        <v>218</v>
      </c>
      <c r="C27" s="67">
        <v>0</v>
      </c>
      <c r="D27" t="s">
        <v>219</v>
      </c>
      <c r="E27" s="66"/>
      <c r="F27" s="66"/>
      <c r="G27" s="66"/>
      <c r="H27" s="66"/>
    </row>
    <row r="28" spans="1:13">
      <c r="A28">
        <v>16</v>
      </c>
      <c r="B28" t="s">
        <v>220</v>
      </c>
      <c r="C28" s="67">
        <v>0</v>
      </c>
      <c r="D28" t="s">
        <v>219</v>
      </c>
      <c r="E28" s="69">
        <v>5268</v>
      </c>
      <c r="F28" s="70">
        <v>4926</v>
      </c>
      <c r="G28" s="70">
        <v>289</v>
      </c>
      <c r="H28" s="71">
        <v>53</v>
      </c>
      <c r="J28" s="59">
        <f>SUM(K28:M28)</f>
        <v>4512.9279999999999</v>
      </c>
      <c r="K28" s="59">
        <f>F28*0.862</f>
        <v>4246.2119999999995</v>
      </c>
      <c r="L28" s="59">
        <f>G28*0.787</f>
        <v>227.44300000000001</v>
      </c>
      <c r="M28" s="59">
        <f>H28*0.741</f>
        <v>39.272999999999996</v>
      </c>
    </row>
    <row r="29" spans="1:13">
      <c r="A29">
        <v>16</v>
      </c>
      <c r="B29" t="s">
        <v>221</v>
      </c>
      <c r="C29" s="67">
        <v>0</v>
      </c>
      <c r="D29" t="s">
        <v>219</v>
      </c>
      <c r="E29" s="72">
        <v>5592</v>
      </c>
      <c r="F29" s="73">
        <v>5229</v>
      </c>
      <c r="G29" s="73">
        <v>279.00000000000006</v>
      </c>
      <c r="H29" s="74">
        <v>84</v>
      </c>
    </row>
    <row r="30" spans="1:13">
      <c r="A30">
        <v>16</v>
      </c>
      <c r="B30" t="s">
        <v>222</v>
      </c>
      <c r="C30" s="67">
        <v>0</v>
      </c>
      <c r="D30" t="s">
        <v>219</v>
      </c>
      <c r="E30" s="78">
        <v>3244.1761129079441</v>
      </c>
      <c r="F30" s="79">
        <v>3171.4208848566022</v>
      </c>
      <c r="G30" s="79">
        <v>72.245113290497116</v>
      </c>
      <c r="H30" s="80">
        <v>9.8350515463917514</v>
      </c>
    </row>
    <row r="31" spans="1:13">
      <c r="A31">
        <v>16</v>
      </c>
      <c r="B31" t="s">
        <v>223</v>
      </c>
      <c r="C31" s="67">
        <v>0</v>
      </c>
      <c r="D31" t="s">
        <v>219</v>
      </c>
      <c r="E31" s="78">
        <v>2727.6548073585286</v>
      </c>
      <c r="F31" s="79">
        <v>2679.1248013283148</v>
      </c>
      <c r="G31" s="79">
        <v>62.440875912408764</v>
      </c>
      <c r="H31" s="80">
        <v>3.3996710526315792</v>
      </c>
    </row>
    <row r="32" spans="1:13">
      <c r="A32">
        <v>17</v>
      </c>
      <c r="B32" t="s">
        <v>224</v>
      </c>
      <c r="C32" s="67">
        <v>0</v>
      </c>
      <c r="D32" t="s">
        <v>219</v>
      </c>
      <c r="E32" s="78">
        <v>4933.4650989503498</v>
      </c>
      <c r="F32" s="79">
        <v>4593.9511648120078</v>
      </c>
      <c r="G32" s="79">
        <v>255.20983574691417</v>
      </c>
      <c r="H32" s="80">
        <v>61.419936038917164</v>
      </c>
    </row>
    <row r="33" spans="1:8">
      <c r="A33">
        <v>17</v>
      </c>
      <c r="B33" t="s">
        <v>225</v>
      </c>
      <c r="C33" s="67">
        <v>0</v>
      </c>
      <c r="D33" t="s">
        <v>219</v>
      </c>
      <c r="E33" s="78">
        <v>5189.1606667709329</v>
      </c>
      <c r="F33" s="79">
        <v>4863.5883171837368</v>
      </c>
      <c r="G33" s="79">
        <v>281.08483633934537</v>
      </c>
      <c r="H33" s="80">
        <v>48.694677871148464</v>
      </c>
    </row>
    <row r="34" spans="1:8">
      <c r="A34">
        <v>17</v>
      </c>
      <c r="B34" t="s">
        <v>226</v>
      </c>
      <c r="C34" s="67">
        <v>0</v>
      </c>
      <c r="D34" t="s">
        <v>219</v>
      </c>
      <c r="E34" s="81">
        <v>5242.1774630833033</v>
      </c>
      <c r="F34" s="82">
        <v>4925.3367918217527</v>
      </c>
      <c r="G34" s="82">
        <v>250.21216093576686</v>
      </c>
      <c r="H34" s="83">
        <v>55.575720911474086</v>
      </c>
    </row>
    <row r="35" spans="1:8">
      <c r="A35"/>
      <c r="B35"/>
      <c r="C35" s="67"/>
      <c r="D35" t="s">
        <v>205</v>
      </c>
      <c r="E35">
        <f>AVERAGE(E28:E34)</f>
        <v>4599.5191641530082</v>
      </c>
      <c r="F35">
        <f t="shared" ref="F35" si="4">AVERAGE(F28:F34)</f>
        <v>4341.2031371432022</v>
      </c>
      <c r="G35">
        <f t="shared" ref="G35" si="5">AVERAGE(G28:G34)</f>
        <v>212.74183174641891</v>
      </c>
      <c r="H35">
        <f t="shared" ref="H35" si="6">AVERAGE(H28:H34)</f>
        <v>45.132151060080439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03"/>
  <sheetViews>
    <sheetView showGridLines="0" zoomScale="90" zoomScaleNormal="90" workbookViewId="0">
      <pane xSplit="1" ySplit="2" topLeftCell="O21" activePane="bottomRight" state="frozen"/>
      <selection activeCell="BE7" sqref="BE7"/>
      <selection pane="topRight" activeCell="BE7" sqref="BE7"/>
      <selection pane="bottomLeft" activeCell="BE7" sqref="BE7"/>
      <selection pane="bottomRight" activeCell="AO2" sqref="AO1:AW1048576"/>
    </sheetView>
  </sheetViews>
  <sheetFormatPr defaultRowHeight="14.4"/>
  <cols>
    <col min="1" max="1" width="24.6640625" style="7" bestFit="1" customWidth="1"/>
    <col min="2" max="2" width="3.88671875" style="8" bestFit="1" customWidth="1"/>
    <col min="3" max="3" width="5.5546875" style="2" bestFit="1" customWidth="1"/>
    <col min="4" max="4" width="4.44140625" style="2" bestFit="1" customWidth="1"/>
    <col min="5" max="10" width="4.109375" style="2" bestFit="1" customWidth="1"/>
    <col min="11" max="13" width="5" style="2" bestFit="1" customWidth="1"/>
    <col min="14" max="14" width="4" style="2" bestFit="1" customWidth="1"/>
    <col min="15" max="15" width="4.109375" style="8" bestFit="1" customWidth="1"/>
    <col min="16" max="23" width="4.109375" style="2" bestFit="1" customWidth="1"/>
    <col min="24" max="26" width="5" style="2" bestFit="1" customWidth="1"/>
    <col min="27" max="27" width="4" style="2" bestFit="1" customWidth="1"/>
    <col min="28" max="28" width="4.44140625" style="8" bestFit="1" customWidth="1"/>
    <col min="29" max="30" width="4.109375" style="2" bestFit="1" customWidth="1"/>
    <col min="31" max="31" width="5.5546875" style="2" bestFit="1" customWidth="1"/>
    <col min="32" max="36" width="4.109375" style="2" bestFit="1" customWidth="1"/>
    <col min="37" max="39" width="5" style="2" bestFit="1" customWidth="1"/>
    <col min="40" max="40" width="5.5546875" style="2" bestFit="1" customWidth="1"/>
    <col min="41" max="42" width="5.5546875" bestFit="1" customWidth="1"/>
    <col min="43" max="43" width="4.44140625" bestFit="1" customWidth="1"/>
    <col min="44" max="44" width="5" bestFit="1" customWidth="1"/>
    <col min="45" max="45" width="5.44140625" bestFit="1" customWidth="1"/>
    <col min="46" max="47" width="5.5546875" bestFit="1" customWidth="1"/>
    <col min="48" max="49" width="6.6640625" bestFit="1" customWidth="1"/>
  </cols>
  <sheetData>
    <row r="1" spans="1:49" ht="18.75" customHeight="1" thickBot="1">
      <c r="A1" s="48"/>
      <c r="B1" s="63" t="s">
        <v>113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2" t="s">
        <v>118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2" t="s">
        <v>23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2" t="str">
        <f>B1</f>
        <v>North to South (Straight)</v>
      </c>
      <c r="AP1" s="63"/>
      <c r="AQ1" s="63"/>
      <c r="AR1" s="62" t="str">
        <f>O1</f>
        <v>North to West (Right)</v>
      </c>
      <c r="AS1" s="63"/>
      <c r="AT1" s="63"/>
      <c r="AU1" s="62" t="str">
        <f>AB1</f>
        <v>North to North (U turn)</v>
      </c>
      <c r="AV1" s="63"/>
      <c r="AW1" s="63"/>
    </row>
    <row r="2" spans="1:49" ht="18.75" customHeight="1" thickBot="1">
      <c r="A2" s="3" t="s">
        <v>0</v>
      </c>
      <c r="B2" s="1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9" t="s">
        <v>201</v>
      </c>
      <c r="O2" s="12" t="s">
        <v>1</v>
      </c>
      <c r="P2" s="4" t="s">
        <v>2</v>
      </c>
      <c r="Q2" s="4" t="s">
        <v>3</v>
      </c>
      <c r="R2" s="4" t="s">
        <v>4</v>
      </c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 t="s">
        <v>12</v>
      </c>
      <c r="AA2" s="9" t="s">
        <v>201</v>
      </c>
      <c r="AB2" s="12" t="s">
        <v>1</v>
      </c>
      <c r="AC2" s="4" t="s">
        <v>2</v>
      </c>
      <c r="AD2" s="4" t="s">
        <v>3</v>
      </c>
      <c r="AE2" s="4" t="s">
        <v>4</v>
      </c>
      <c r="AF2" s="4" t="s">
        <v>5</v>
      </c>
      <c r="AG2" s="4" t="s">
        <v>6</v>
      </c>
      <c r="AH2" s="4" t="s">
        <v>7</v>
      </c>
      <c r="AI2" s="4" t="s">
        <v>8</v>
      </c>
      <c r="AJ2" s="4" t="s">
        <v>9</v>
      </c>
      <c r="AK2" s="4" t="s">
        <v>10</v>
      </c>
      <c r="AL2" s="4" t="s">
        <v>11</v>
      </c>
      <c r="AM2" s="4" t="s">
        <v>12</v>
      </c>
      <c r="AN2" s="9" t="s">
        <v>201</v>
      </c>
      <c r="AO2" s="16" t="s">
        <v>119</v>
      </c>
      <c r="AP2" s="17" t="s">
        <v>120</v>
      </c>
      <c r="AQ2" s="17" t="s">
        <v>121</v>
      </c>
      <c r="AR2" s="16" t="s">
        <v>119</v>
      </c>
      <c r="AS2" s="17" t="s">
        <v>120</v>
      </c>
      <c r="AT2" s="17" t="s">
        <v>121</v>
      </c>
      <c r="AU2" s="16" t="s">
        <v>119</v>
      </c>
      <c r="AV2" s="17" t="s">
        <v>120</v>
      </c>
      <c r="AW2" s="17" t="s">
        <v>121</v>
      </c>
    </row>
    <row r="3" spans="1:49" ht="18.75" customHeight="1">
      <c r="A3" s="15" t="s">
        <v>32</v>
      </c>
      <c r="B3" s="5">
        <v>0</v>
      </c>
      <c r="C3" s="6">
        <v>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10">
        <v>0</v>
      </c>
      <c r="O3" s="5">
        <v>0</v>
      </c>
      <c r="P3" s="6">
        <v>1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10">
        <v>0</v>
      </c>
      <c r="AB3" s="5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52">
        <v>0</v>
      </c>
      <c r="AO3">
        <f t="shared" ref="AO3:AO34" si="0">SUM(B3:D3)</f>
        <v>3</v>
      </c>
      <c r="AP3">
        <f t="shared" ref="AP3:AP34" si="1">SUM(E3:H3)</f>
        <v>0</v>
      </c>
      <c r="AQ3">
        <f t="shared" ref="AQ3:AQ34" si="2">SUM(I3:N3)</f>
        <v>0</v>
      </c>
      <c r="AR3">
        <f t="shared" ref="AR3:AR34" si="3">SUM(O3:Q3)</f>
        <v>1</v>
      </c>
      <c r="AS3">
        <f t="shared" ref="AS3:AS34" si="4">SUM(R3:U3)</f>
        <v>0</v>
      </c>
      <c r="AT3">
        <f t="shared" ref="AT3:AT34" si="5">SUM(V3:AA3)</f>
        <v>0</v>
      </c>
      <c r="AU3">
        <f t="shared" ref="AU3:AU34" si="6">SUM(AB3:AD3)</f>
        <v>0</v>
      </c>
      <c r="AV3">
        <f t="shared" ref="AV3:AV34" si="7">SUM(AE3:AH3)</f>
        <v>0</v>
      </c>
      <c r="AW3">
        <f t="shared" ref="AW3:AW34" si="8">SUM(AI3:AN3)</f>
        <v>0</v>
      </c>
    </row>
    <row r="4" spans="1:49" ht="18.75" customHeight="1">
      <c r="A4" s="14" t="s">
        <v>33</v>
      </c>
      <c r="B4" s="5">
        <v>0</v>
      </c>
      <c r="C4" s="6">
        <v>1</v>
      </c>
      <c r="D4" s="6">
        <v>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10">
        <v>0</v>
      </c>
      <c r="O4" s="5">
        <v>0</v>
      </c>
      <c r="P4" s="6">
        <v>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10">
        <v>0</v>
      </c>
      <c r="AB4" s="5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52">
        <v>0</v>
      </c>
      <c r="AO4">
        <f t="shared" si="0"/>
        <v>2</v>
      </c>
      <c r="AP4">
        <f t="shared" si="1"/>
        <v>0</v>
      </c>
      <c r="AQ4">
        <f t="shared" si="2"/>
        <v>0</v>
      </c>
      <c r="AR4">
        <f t="shared" si="3"/>
        <v>1</v>
      </c>
      <c r="AS4">
        <f t="shared" si="4"/>
        <v>0</v>
      </c>
      <c r="AT4">
        <f t="shared" si="5"/>
        <v>0</v>
      </c>
      <c r="AU4">
        <f t="shared" si="6"/>
        <v>0</v>
      </c>
      <c r="AV4">
        <f t="shared" si="7"/>
        <v>0</v>
      </c>
      <c r="AW4">
        <f t="shared" si="8"/>
        <v>0</v>
      </c>
    </row>
    <row r="5" spans="1:49" ht="18.75" customHeight="1">
      <c r="A5" s="14" t="s">
        <v>34</v>
      </c>
      <c r="B5" s="5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0">
        <v>0</v>
      </c>
      <c r="O5" s="5">
        <v>0</v>
      </c>
      <c r="P5" s="6">
        <v>3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10">
        <v>0</v>
      </c>
      <c r="AB5" s="5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52">
        <v>0</v>
      </c>
      <c r="AO5">
        <f t="shared" si="0"/>
        <v>0</v>
      </c>
      <c r="AP5">
        <f t="shared" si="1"/>
        <v>0</v>
      </c>
      <c r="AQ5">
        <f t="shared" si="2"/>
        <v>0</v>
      </c>
      <c r="AR5">
        <f t="shared" si="3"/>
        <v>3</v>
      </c>
      <c r="AS5">
        <f t="shared" si="4"/>
        <v>0</v>
      </c>
      <c r="AT5">
        <f t="shared" si="5"/>
        <v>0</v>
      </c>
      <c r="AU5">
        <f t="shared" si="6"/>
        <v>0</v>
      </c>
      <c r="AV5">
        <f t="shared" si="7"/>
        <v>0</v>
      </c>
      <c r="AW5">
        <f t="shared" si="8"/>
        <v>0</v>
      </c>
    </row>
    <row r="6" spans="1:49" ht="18.75" customHeight="1">
      <c r="A6" s="14" t="s">
        <v>35</v>
      </c>
      <c r="B6" s="5">
        <v>0</v>
      </c>
      <c r="C6" s="6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0">
        <v>0</v>
      </c>
      <c r="O6" s="5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10">
        <v>0</v>
      </c>
      <c r="AB6" s="5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52">
        <v>0</v>
      </c>
      <c r="AO6">
        <f t="shared" si="0"/>
        <v>4</v>
      </c>
      <c r="AP6">
        <f t="shared" si="1"/>
        <v>0</v>
      </c>
      <c r="AQ6">
        <f t="shared" si="2"/>
        <v>0</v>
      </c>
      <c r="AR6">
        <f t="shared" si="3"/>
        <v>0</v>
      </c>
      <c r="AS6">
        <f t="shared" si="4"/>
        <v>0</v>
      </c>
      <c r="AT6">
        <f t="shared" si="5"/>
        <v>0</v>
      </c>
      <c r="AU6">
        <f t="shared" si="6"/>
        <v>0</v>
      </c>
      <c r="AV6">
        <f t="shared" si="7"/>
        <v>0</v>
      </c>
      <c r="AW6">
        <f t="shared" si="8"/>
        <v>0</v>
      </c>
    </row>
    <row r="7" spans="1:49" ht="18.75" customHeight="1">
      <c r="A7" s="14" t="s">
        <v>36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0">
        <v>0</v>
      </c>
      <c r="O7" s="5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10">
        <v>0</v>
      </c>
      <c r="AB7" s="5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52">
        <v>0</v>
      </c>
      <c r="AO7">
        <f t="shared" si="0"/>
        <v>0</v>
      </c>
      <c r="AP7">
        <f t="shared" si="1"/>
        <v>0</v>
      </c>
      <c r="AQ7">
        <f t="shared" si="2"/>
        <v>0</v>
      </c>
      <c r="AR7">
        <f t="shared" si="3"/>
        <v>0</v>
      </c>
      <c r="AS7">
        <f t="shared" si="4"/>
        <v>0</v>
      </c>
      <c r="AT7">
        <f t="shared" si="5"/>
        <v>0</v>
      </c>
      <c r="AU7">
        <f t="shared" si="6"/>
        <v>0</v>
      </c>
      <c r="AV7">
        <f t="shared" si="7"/>
        <v>0</v>
      </c>
      <c r="AW7">
        <f t="shared" si="8"/>
        <v>0</v>
      </c>
    </row>
    <row r="8" spans="1:49" ht="18.75" customHeight="1">
      <c r="A8" s="14" t="s">
        <v>37</v>
      </c>
      <c r="B8" s="5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0">
        <v>0</v>
      </c>
      <c r="O8" s="5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10">
        <v>0</v>
      </c>
      <c r="AB8" s="5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52">
        <v>0</v>
      </c>
      <c r="AO8">
        <f t="shared" si="0"/>
        <v>0</v>
      </c>
      <c r="AP8">
        <f t="shared" si="1"/>
        <v>0</v>
      </c>
      <c r="AQ8">
        <f t="shared" si="2"/>
        <v>0</v>
      </c>
      <c r="AR8">
        <f t="shared" si="3"/>
        <v>0</v>
      </c>
      <c r="AS8">
        <f t="shared" si="4"/>
        <v>0</v>
      </c>
      <c r="AT8">
        <f t="shared" si="5"/>
        <v>0</v>
      </c>
      <c r="AU8">
        <f t="shared" si="6"/>
        <v>0</v>
      </c>
      <c r="AV8">
        <f t="shared" si="7"/>
        <v>0</v>
      </c>
      <c r="AW8">
        <f t="shared" si="8"/>
        <v>0</v>
      </c>
    </row>
    <row r="9" spans="1:49" ht="18.75" customHeight="1">
      <c r="A9" s="14" t="s">
        <v>38</v>
      </c>
      <c r="B9" s="5">
        <v>0</v>
      </c>
      <c r="C9" s="6">
        <v>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0">
        <v>0</v>
      </c>
      <c r="O9" s="5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10">
        <v>0</v>
      </c>
      <c r="AB9" s="5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52">
        <v>0</v>
      </c>
      <c r="AO9">
        <f t="shared" si="0"/>
        <v>2</v>
      </c>
      <c r="AP9">
        <f t="shared" si="1"/>
        <v>0</v>
      </c>
      <c r="AQ9">
        <f t="shared" si="2"/>
        <v>0</v>
      </c>
      <c r="AR9">
        <f t="shared" si="3"/>
        <v>0</v>
      </c>
      <c r="AS9">
        <f t="shared" si="4"/>
        <v>0</v>
      </c>
      <c r="AT9">
        <f t="shared" si="5"/>
        <v>0</v>
      </c>
      <c r="AU9">
        <f t="shared" si="6"/>
        <v>0</v>
      </c>
      <c r="AV9">
        <f t="shared" si="7"/>
        <v>0</v>
      </c>
      <c r="AW9">
        <f t="shared" si="8"/>
        <v>0</v>
      </c>
    </row>
    <row r="10" spans="1:49" ht="18.75" customHeight="1">
      <c r="A10" s="14" t="s">
        <v>39</v>
      </c>
      <c r="B10" s="5">
        <v>0</v>
      </c>
      <c r="C10" s="6">
        <v>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0">
        <v>0</v>
      </c>
      <c r="O10" s="5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10">
        <v>0</v>
      </c>
      <c r="AB10" s="5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52">
        <v>0</v>
      </c>
      <c r="AO10">
        <f t="shared" si="0"/>
        <v>2</v>
      </c>
      <c r="AP10">
        <f t="shared" si="1"/>
        <v>0</v>
      </c>
      <c r="AQ10">
        <f t="shared" si="2"/>
        <v>0</v>
      </c>
      <c r="AR10">
        <f t="shared" si="3"/>
        <v>0</v>
      </c>
      <c r="AS10">
        <f t="shared" si="4"/>
        <v>0</v>
      </c>
      <c r="AT10">
        <f t="shared" si="5"/>
        <v>0</v>
      </c>
      <c r="AU10">
        <f t="shared" si="6"/>
        <v>0</v>
      </c>
      <c r="AV10">
        <f t="shared" si="7"/>
        <v>0</v>
      </c>
      <c r="AW10">
        <f t="shared" si="8"/>
        <v>0</v>
      </c>
    </row>
    <row r="11" spans="1:49" ht="18.75" customHeight="1">
      <c r="A11" s="14" t="s">
        <v>40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0">
        <v>0</v>
      </c>
      <c r="O11" s="5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10">
        <v>0</v>
      </c>
      <c r="AB11" s="5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52">
        <v>0</v>
      </c>
      <c r="AO11">
        <f t="shared" si="0"/>
        <v>0</v>
      </c>
      <c r="AP11">
        <f t="shared" si="1"/>
        <v>0</v>
      </c>
      <c r="AQ11">
        <f t="shared" si="2"/>
        <v>0</v>
      </c>
      <c r="AR11">
        <f t="shared" si="3"/>
        <v>0</v>
      </c>
      <c r="AS11">
        <f t="shared" si="4"/>
        <v>0</v>
      </c>
      <c r="AT11">
        <f t="shared" si="5"/>
        <v>0</v>
      </c>
      <c r="AU11">
        <f t="shared" si="6"/>
        <v>0</v>
      </c>
      <c r="AV11">
        <f t="shared" si="7"/>
        <v>0</v>
      </c>
      <c r="AW11">
        <f t="shared" si="8"/>
        <v>0</v>
      </c>
    </row>
    <row r="12" spans="1:49" ht="18.75" customHeight="1">
      <c r="A12" s="14" t="s">
        <v>41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10">
        <v>0</v>
      </c>
      <c r="O12" s="5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10">
        <v>0</v>
      </c>
      <c r="AB12" s="5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52">
        <v>0</v>
      </c>
      <c r="AO12">
        <f t="shared" si="0"/>
        <v>0</v>
      </c>
      <c r="AP12">
        <f t="shared" si="1"/>
        <v>0</v>
      </c>
      <c r="AQ12">
        <f t="shared" si="2"/>
        <v>1</v>
      </c>
      <c r="AR12">
        <f t="shared" si="3"/>
        <v>0</v>
      </c>
      <c r="AS12">
        <f t="shared" si="4"/>
        <v>0</v>
      </c>
      <c r="AT12">
        <f t="shared" si="5"/>
        <v>0</v>
      </c>
      <c r="AU12">
        <f t="shared" si="6"/>
        <v>0</v>
      </c>
      <c r="AV12">
        <f t="shared" si="7"/>
        <v>0</v>
      </c>
      <c r="AW12">
        <f t="shared" si="8"/>
        <v>0</v>
      </c>
    </row>
    <row r="13" spans="1:49" ht="18.75" customHeight="1">
      <c r="A13" s="14" t="s">
        <v>42</v>
      </c>
      <c r="B13" s="5">
        <v>0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0">
        <v>0</v>
      </c>
      <c r="O13" s="5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10">
        <v>0</v>
      </c>
      <c r="AB13" s="5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52">
        <v>0</v>
      </c>
      <c r="AO13">
        <f t="shared" si="0"/>
        <v>1</v>
      </c>
      <c r="AP13">
        <f t="shared" si="1"/>
        <v>0</v>
      </c>
      <c r="AQ13">
        <f t="shared" si="2"/>
        <v>0</v>
      </c>
      <c r="AR13">
        <f t="shared" si="3"/>
        <v>0</v>
      </c>
      <c r="AS13">
        <f t="shared" si="4"/>
        <v>0</v>
      </c>
      <c r="AT13">
        <f t="shared" si="5"/>
        <v>0</v>
      </c>
      <c r="AU13">
        <f t="shared" si="6"/>
        <v>0</v>
      </c>
      <c r="AV13">
        <f t="shared" si="7"/>
        <v>0</v>
      </c>
      <c r="AW13">
        <f t="shared" si="8"/>
        <v>0</v>
      </c>
    </row>
    <row r="14" spans="1:49" ht="18.75" customHeight="1">
      <c r="A14" s="14" t="s">
        <v>43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0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10">
        <v>0</v>
      </c>
      <c r="AB14" s="5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52">
        <v>0</v>
      </c>
      <c r="AO14">
        <f t="shared" si="0"/>
        <v>0</v>
      </c>
      <c r="AP14">
        <f t="shared" si="1"/>
        <v>0</v>
      </c>
      <c r="AQ14">
        <f t="shared" si="2"/>
        <v>0</v>
      </c>
      <c r="AR14">
        <f t="shared" si="3"/>
        <v>0</v>
      </c>
      <c r="AS14">
        <f t="shared" si="4"/>
        <v>0</v>
      </c>
      <c r="AT14">
        <f t="shared" si="5"/>
        <v>0</v>
      </c>
      <c r="AU14">
        <f t="shared" si="6"/>
        <v>0</v>
      </c>
      <c r="AV14">
        <f t="shared" si="7"/>
        <v>0</v>
      </c>
      <c r="AW14">
        <f t="shared" si="8"/>
        <v>0</v>
      </c>
    </row>
    <row r="15" spans="1:49" ht="18.75" customHeight="1">
      <c r="A15" s="14" t="s">
        <v>44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0">
        <v>0</v>
      </c>
      <c r="O15" s="5">
        <v>0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10">
        <v>0</v>
      </c>
      <c r="AB15" s="5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52">
        <v>0</v>
      </c>
      <c r="AO15">
        <f t="shared" si="0"/>
        <v>0</v>
      </c>
      <c r="AP15">
        <f t="shared" si="1"/>
        <v>0</v>
      </c>
      <c r="AQ15">
        <f t="shared" si="2"/>
        <v>0</v>
      </c>
      <c r="AR15">
        <f t="shared" si="3"/>
        <v>1</v>
      </c>
      <c r="AS15">
        <f t="shared" si="4"/>
        <v>0</v>
      </c>
      <c r="AT15">
        <f t="shared" si="5"/>
        <v>0</v>
      </c>
      <c r="AU15">
        <f t="shared" si="6"/>
        <v>0</v>
      </c>
      <c r="AV15">
        <f t="shared" si="7"/>
        <v>0</v>
      </c>
      <c r="AW15">
        <f t="shared" si="8"/>
        <v>0</v>
      </c>
    </row>
    <row r="16" spans="1:49" ht="18.75" customHeight="1">
      <c r="A16" s="14" t="s">
        <v>45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0">
        <v>0</v>
      </c>
      <c r="O16" s="5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10">
        <v>0</v>
      </c>
      <c r="AB16" s="5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52">
        <v>0</v>
      </c>
      <c r="AO16">
        <f t="shared" si="0"/>
        <v>0</v>
      </c>
      <c r="AP16">
        <f t="shared" si="1"/>
        <v>0</v>
      </c>
      <c r="AQ16">
        <f t="shared" si="2"/>
        <v>0</v>
      </c>
      <c r="AR16">
        <f t="shared" si="3"/>
        <v>0</v>
      </c>
      <c r="AS16">
        <f t="shared" si="4"/>
        <v>0</v>
      </c>
      <c r="AT16">
        <f t="shared" si="5"/>
        <v>0</v>
      </c>
      <c r="AU16">
        <f t="shared" si="6"/>
        <v>0</v>
      </c>
      <c r="AV16">
        <f t="shared" si="7"/>
        <v>0</v>
      </c>
      <c r="AW16">
        <f t="shared" si="8"/>
        <v>0</v>
      </c>
    </row>
    <row r="17" spans="1:49" ht="18.75" customHeight="1">
      <c r="A17" s="14" t="s">
        <v>46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0">
        <v>0</v>
      </c>
      <c r="O17" s="5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10">
        <v>0</v>
      </c>
      <c r="AB17" s="5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52">
        <v>0</v>
      </c>
      <c r="AO17">
        <f t="shared" si="0"/>
        <v>0</v>
      </c>
      <c r="AP17">
        <f t="shared" si="1"/>
        <v>0</v>
      </c>
      <c r="AQ17">
        <f t="shared" si="2"/>
        <v>0</v>
      </c>
      <c r="AR17">
        <f t="shared" si="3"/>
        <v>0</v>
      </c>
      <c r="AS17">
        <f t="shared" si="4"/>
        <v>0</v>
      </c>
      <c r="AT17">
        <f t="shared" si="5"/>
        <v>0</v>
      </c>
      <c r="AU17">
        <f t="shared" si="6"/>
        <v>0</v>
      </c>
      <c r="AV17">
        <f t="shared" si="7"/>
        <v>0</v>
      </c>
      <c r="AW17">
        <f t="shared" si="8"/>
        <v>0</v>
      </c>
    </row>
    <row r="18" spans="1:49" ht="18.75" customHeight="1">
      <c r="A18" s="14" t="s">
        <v>47</v>
      </c>
      <c r="B18" s="5">
        <v>0</v>
      </c>
      <c r="C18" s="6">
        <v>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0">
        <v>0</v>
      </c>
      <c r="O18" s="5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10">
        <v>0</v>
      </c>
      <c r="AB18" s="5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52">
        <v>0</v>
      </c>
      <c r="AO18">
        <f t="shared" si="0"/>
        <v>3</v>
      </c>
      <c r="AP18">
        <f t="shared" si="1"/>
        <v>0</v>
      </c>
      <c r="AQ18">
        <f t="shared" si="2"/>
        <v>0</v>
      </c>
      <c r="AR18">
        <f t="shared" si="3"/>
        <v>0</v>
      </c>
      <c r="AS18">
        <f t="shared" si="4"/>
        <v>0</v>
      </c>
      <c r="AT18">
        <f t="shared" si="5"/>
        <v>0</v>
      </c>
      <c r="AU18">
        <f t="shared" si="6"/>
        <v>0</v>
      </c>
      <c r="AV18">
        <f t="shared" si="7"/>
        <v>0</v>
      </c>
      <c r="AW18">
        <f t="shared" si="8"/>
        <v>0</v>
      </c>
    </row>
    <row r="19" spans="1:49" ht="18.75" customHeight="1">
      <c r="A19" s="14" t="s">
        <v>48</v>
      </c>
      <c r="B19" s="5">
        <v>0</v>
      </c>
      <c r="C19" s="6">
        <v>2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0">
        <v>0</v>
      </c>
      <c r="O19" s="5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10">
        <v>0</v>
      </c>
      <c r="AB19" s="5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52">
        <v>0</v>
      </c>
      <c r="AO19">
        <f t="shared" si="0"/>
        <v>3</v>
      </c>
      <c r="AP19">
        <f t="shared" si="1"/>
        <v>0</v>
      </c>
      <c r="AQ19">
        <f t="shared" si="2"/>
        <v>0</v>
      </c>
      <c r="AR19">
        <f t="shared" si="3"/>
        <v>0</v>
      </c>
      <c r="AS19">
        <f t="shared" si="4"/>
        <v>0</v>
      </c>
      <c r="AT19">
        <f t="shared" si="5"/>
        <v>0</v>
      </c>
      <c r="AU19">
        <f t="shared" si="6"/>
        <v>0</v>
      </c>
      <c r="AV19">
        <f t="shared" si="7"/>
        <v>0</v>
      </c>
      <c r="AW19">
        <f t="shared" si="8"/>
        <v>0</v>
      </c>
    </row>
    <row r="20" spans="1:49" ht="18.75" customHeight="1">
      <c r="A20" s="14" t="s">
        <v>49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0">
        <v>0</v>
      </c>
      <c r="O20" s="5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10">
        <v>0</v>
      </c>
      <c r="AB20" s="5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52">
        <v>0</v>
      </c>
      <c r="AO20">
        <f t="shared" si="0"/>
        <v>0</v>
      </c>
      <c r="AP20">
        <f t="shared" si="1"/>
        <v>0</v>
      </c>
      <c r="AQ20">
        <f t="shared" si="2"/>
        <v>0</v>
      </c>
      <c r="AR20">
        <f t="shared" si="3"/>
        <v>0</v>
      </c>
      <c r="AS20">
        <f t="shared" si="4"/>
        <v>0</v>
      </c>
      <c r="AT20">
        <f t="shared" si="5"/>
        <v>0</v>
      </c>
      <c r="AU20">
        <f t="shared" si="6"/>
        <v>0</v>
      </c>
      <c r="AV20">
        <f t="shared" si="7"/>
        <v>0</v>
      </c>
      <c r="AW20">
        <f t="shared" si="8"/>
        <v>0</v>
      </c>
    </row>
    <row r="21" spans="1:49" ht="18.75" customHeight="1">
      <c r="A21" s="14" t="s">
        <v>50</v>
      </c>
      <c r="B21" s="5">
        <v>0</v>
      </c>
      <c r="C21" s="6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0">
        <v>0</v>
      </c>
      <c r="O21" s="5">
        <v>0</v>
      </c>
      <c r="P21" s="6">
        <v>2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10">
        <v>0</v>
      </c>
      <c r="AB21" s="5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52">
        <v>0</v>
      </c>
      <c r="AO21">
        <f t="shared" si="0"/>
        <v>2</v>
      </c>
      <c r="AP21">
        <f t="shared" si="1"/>
        <v>0</v>
      </c>
      <c r="AQ21">
        <f t="shared" si="2"/>
        <v>0</v>
      </c>
      <c r="AR21">
        <f t="shared" si="3"/>
        <v>2</v>
      </c>
      <c r="AS21">
        <f t="shared" si="4"/>
        <v>0</v>
      </c>
      <c r="AT21">
        <f t="shared" si="5"/>
        <v>0</v>
      </c>
      <c r="AU21">
        <f t="shared" si="6"/>
        <v>0</v>
      </c>
      <c r="AV21">
        <f t="shared" si="7"/>
        <v>0</v>
      </c>
      <c r="AW21">
        <f t="shared" si="8"/>
        <v>0</v>
      </c>
    </row>
    <row r="22" spans="1:49" ht="18.75" customHeight="1">
      <c r="A22" s="14" t="s">
        <v>51</v>
      </c>
      <c r="B22" s="5">
        <v>0</v>
      </c>
      <c r="C22" s="6">
        <v>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0">
        <v>0</v>
      </c>
      <c r="O22" s="5">
        <v>0</v>
      </c>
      <c r="P22" s="6">
        <v>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10">
        <v>0</v>
      </c>
      <c r="AB22" s="5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52">
        <v>0</v>
      </c>
      <c r="AO22">
        <f t="shared" si="0"/>
        <v>3</v>
      </c>
      <c r="AP22">
        <f t="shared" si="1"/>
        <v>0</v>
      </c>
      <c r="AQ22">
        <f t="shared" si="2"/>
        <v>0</v>
      </c>
      <c r="AR22">
        <f t="shared" si="3"/>
        <v>1</v>
      </c>
      <c r="AS22">
        <f t="shared" si="4"/>
        <v>0</v>
      </c>
      <c r="AT22">
        <f t="shared" si="5"/>
        <v>0</v>
      </c>
      <c r="AU22">
        <f t="shared" si="6"/>
        <v>0</v>
      </c>
      <c r="AV22">
        <f t="shared" si="7"/>
        <v>0</v>
      </c>
      <c r="AW22">
        <f t="shared" si="8"/>
        <v>0</v>
      </c>
    </row>
    <row r="23" spans="1:49" ht="18.75" customHeight="1">
      <c r="A23" s="14" t="s">
        <v>52</v>
      </c>
      <c r="B23" s="5">
        <v>0</v>
      </c>
      <c r="C23" s="6">
        <v>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10">
        <v>0</v>
      </c>
      <c r="O23" s="5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10">
        <v>0</v>
      </c>
      <c r="AB23" s="5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52">
        <v>0</v>
      </c>
      <c r="AO23">
        <f t="shared" si="0"/>
        <v>3</v>
      </c>
      <c r="AP23">
        <f t="shared" si="1"/>
        <v>0</v>
      </c>
      <c r="AQ23">
        <f t="shared" si="2"/>
        <v>1</v>
      </c>
      <c r="AR23">
        <f t="shared" si="3"/>
        <v>0</v>
      </c>
      <c r="AS23">
        <f t="shared" si="4"/>
        <v>0</v>
      </c>
      <c r="AT23">
        <f t="shared" si="5"/>
        <v>0</v>
      </c>
      <c r="AU23">
        <f t="shared" si="6"/>
        <v>0</v>
      </c>
      <c r="AV23">
        <f t="shared" si="7"/>
        <v>0</v>
      </c>
      <c r="AW23">
        <f t="shared" si="8"/>
        <v>0</v>
      </c>
    </row>
    <row r="24" spans="1:49" ht="18.75" customHeight="1">
      <c r="A24" s="14" t="s">
        <v>53</v>
      </c>
      <c r="B24" s="5">
        <v>0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">
        <v>0</v>
      </c>
      <c r="O24" s="5">
        <v>0</v>
      </c>
      <c r="P24" s="6">
        <v>1</v>
      </c>
      <c r="Q24" s="6">
        <v>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10">
        <v>0</v>
      </c>
      <c r="AB24" s="5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52">
        <v>0</v>
      </c>
      <c r="AO24">
        <f t="shared" si="0"/>
        <v>1</v>
      </c>
      <c r="AP24">
        <f t="shared" si="1"/>
        <v>0</v>
      </c>
      <c r="AQ24">
        <f t="shared" si="2"/>
        <v>0</v>
      </c>
      <c r="AR24">
        <f t="shared" si="3"/>
        <v>2</v>
      </c>
      <c r="AS24">
        <f t="shared" si="4"/>
        <v>0</v>
      </c>
      <c r="AT24">
        <f t="shared" si="5"/>
        <v>0</v>
      </c>
      <c r="AU24">
        <f t="shared" si="6"/>
        <v>0</v>
      </c>
      <c r="AV24">
        <f t="shared" si="7"/>
        <v>0</v>
      </c>
      <c r="AW24">
        <f t="shared" si="8"/>
        <v>0</v>
      </c>
    </row>
    <row r="25" spans="1:49" ht="18.75" customHeight="1">
      <c r="A25" s="14" t="s">
        <v>54</v>
      </c>
      <c r="B25" s="5">
        <v>0</v>
      </c>
      <c r="C25" s="6">
        <v>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0">
        <v>0</v>
      </c>
      <c r="O25" s="5">
        <v>0</v>
      </c>
      <c r="P25" s="6">
        <v>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10">
        <v>0</v>
      </c>
      <c r="AB25" s="5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52">
        <v>0</v>
      </c>
      <c r="AO25">
        <f t="shared" si="0"/>
        <v>6</v>
      </c>
      <c r="AP25">
        <f t="shared" si="1"/>
        <v>0</v>
      </c>
      <c r="AQ25">
        <f t="shared" si="2"/>
        <v>0</v>
      </c>
      <c r="AR25">
        <f t="shared" si="3"/>
        <v>1</v>
      </c>
      <c r="AS25">
        <f t="shared" si="4"/>
        <v>0</v>
      </c>
      <c r="AT25">
        <f t="shared" si="5"/>
        <v>0</v>
      </c>
      <c r="AU25">
        <f t="shared" si="6"/>
        <v>0</v>
      </c>
      <c r="AV25">
        <f t="shared" si="7"/>
        <v>0</v>
      </c>
      <c r="AW25">
        <f t="shared" si="8"/>
        <v>0</v>
      </c>
    </row>
    <row r="26" spans="1:49" ht="18.75" customHeight="1">
      <c r="A26" s="14" t="s">
        <v>55</v>
      </c>
      <c r="B26" s="5">
        <v>0</v>
      </c>
      <c r="C26" s="6">
        <v>8</v>
      </c>
      <c r="D26" s="6">
        <v>0</v>
      </c>
      <c r="E26" s="6">
        <v>1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0">
        <v>0</v>
      </c>
      <c r="O26" s="5">
        <v>0</v>
      </c>
      <c r="P26" s="6">
        <v>7</v>
      </c>
      <c r="Q26" s="6">
        <v>1</v>
      </c>
      <c r="R26" s="6">
        <v>0</v>
      </c>
      <c r="S26" s="6">
        <v>2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10">
        <v>0</v>
      </c>
      <c r="AB26" s="5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52">
        <v>0</v>
      </c>
      <c r="AO26">
        <f t="shared" si="0"/>
        <v>8</v>
      </c>
      <c r="AP26">
        <f t="shared" si="1"/>
        <v>1</v>
      </c>
      <c r="AQ26">
        <f t="shared" si="2"/>
        <v>0</v>
      </c>
      <c r="AR26">
        <f t="shared" si="3"/>
        <v>8</v>
      </c>
      <c r="AS26">
        <f t="shared" si="4"/>
        <v>2</v>
      </c>
      <c r="AT26">
        <f t="shared" si="5"/>
        <v>0</v>
      </c>
      <c r="AU26">
        <f t="shared" si="6"/>
        <v>0</v>
      </c>
      <c r="AV26">
        <f t="shared" si="7"/>
        <v>0</v>
      </c>
      <c r="AW26">
        <f t="shared" si="8"/>
        <v>0</v>
      </c>
    </row>
    <row r="27" spans="1:49" ht="18.75" customHeight="1">
      <c r="A27" s="14" t="s">
        <v>56</v>
      </c>
      <c r="B27" s="5">
        <v>0</v>
      </c>
      <c r="C27" s="6">
        <v>8</v>
      </c>
      <c r="D27" s="6">
        <v>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0">
        <v>0</v>
      </c>
      <c r="O27" s="5">
        <v>0</v>
      </c>
      <c r="P27" s="6">
        <v>3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10">
        <v>0</v>
      </c>
      <c r="AB27" s="5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52">
        <v>0</v>
      </c>
      <c r="AO27">
        <f t="shared" si="0"/>
        <v>10</v>
      </c>
      <c r="AP27">
        <f t="shared" si="1"/>
        <v>0</v>
      </c>
      <c r="AQ27">
        <f t="shared" si="2"/>
        <v>0</v>
      </c>
      <c r="AR27">
        <f t="shared" si="3"/>
        <v>3</v>
      </c>
      <c r="AS27">
        <f t="shared" si="4"/>
        <v>0</v>
      </c>
      <c r="AT27">
        <f t="shared" si="5"/>
        <v>0</v>
      </c>
      <c r="AU27">
        <f t="shared" si="6"/>
        <v>0</v>
      </c>
      <c r="AV27">
        <f t="shared" si="7"/>
        <v>0</v>
      </c>
      <c r="AW27">
        <f t="shared" si="8"/>
        <v>0</v>
      </c>
    </row>
    <row r="28" spans="1:49" ht="18.75" customHeight="1">
      <c r="A28" s="14" t="s">
        <v>57</v>
      </c>
      <c r="B28" s="5">
        <v>0</v>
      </c>
      <c r="C28" s="6">
        <v>20</v>
      </c>
      <c r="D28" s="6">
        <v>2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0">
        <v>0</v>
      </c>
      <c r="O28" s="5">
        <v>1</v>
      </c>
      <c r="P28" s="6">
        <v>3</v>
      </c>
      <c r="Q28" s="6">
        <v>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10">
        <v>0</v>
      </c>
      <c r="AB28" s="5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52">
        <v>0</v>
      </c>
      <c r="AO28">
        <f t="shared" si="0"/>
        <v>22</v>
      </c>
      <c r="AP28">
        <f t="shared" si="1"/>
        <v>1</v>
      </c>
      <c r="AQ28">
        <f t="shared" si="2"/>
        <v>0</v>
      </c>
      <c r="AR28">
        <f t="shared" si="3"/>
        <v>6</v>
      </c>
      <c r="AS28">
        <f t="shared" si="4"/>
        <v>0</v>
      </c>
      <c r="AT28">
        <f t="shared" si="5"/>
        <v>0</v>
      </c>
      <c r="AU28">
        <f t="shared" si="6"/>
        <v>0</v>
      </c>
      <c r="AV28">
        <f t="shared" si="7"/>
        <v>0</v>
      </c>
      <c r="AW28">
        <f t="shared" si="8"/>
        <v>0</v>
      </c>
    </row>
    <row r="29" spans="1:49" ht="18.75" customHeight="1">
      <c r="A29" s="14" t="s">
        <v>58</v>
      </c>
      <c r="B29" s="5">
        <v>0</v>
      </c>
      <c r="C29" s="6">
        <v>35</v>
      </c>
      <c r="D29" s="6">
        <v>2</v>
      </c>
      <c r="E29" s="6">
        <v>3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0">
        <v>0</v>
      </c>
      <c r="O29" s="5">
        <v>0</v>
      </c>
      <c r="P29" s="6">
        <v>12</v>
      </c>
      <c r="Q29" s="6">
        <v>2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10">
        <v>0</v>
      </c>
      <c r="AB29" s="5">
        <v>0</v>
      </c>
      <c r="AC29" s="6">
        <v>1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52">
        <v>0</v>
      </c>
      <c r="AO29">
        <f t="shared" si="0"/>
        <v>37</v>
      </c>
      <c r="AP29">
        <f t="shared" si="1"/>
        <v>3</v>
      </c>
      <c r="AQ29">
        <f t="shared" si="2"/>
        <v>0</v>
      </c>
      <c r="AR29">
        <f t="shared" si="3"/>
        <v>14</v>
      </c>
      <c r="AS29">
        <f t="shared" si="4"/>
        <v>0</v>
      </c>
      <c r="AT29">
        <f t="shared" si="5"/>
        <v>0</v>
      </c>
      <c r="AU29">
        <f t="shared" si="6"/>
        <v>1</v>
      </c>
      <c r="AV29">
        <f t="shared" si="7"/>
        <v>0</v>
      </c>
      <c r="AW29">
        <f t="shared" si="8"/>
        <v>0</v>
      </c>
    </row>
    <row r="30" spans="1:49" ht="18.75" customHeight="1">
      <c r="A30" s="14" t="s">
        <v>59</v>
      </c>
      <c r="B30" s="5">
        <v>0</v>
      </c>
      <c r="C30" s="6">
        <v>53</v>
      </c>
      <c r="D30" s="6">
        <v>0</v>
      </c>
      <c r="E30" s="6">
        <v>3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0">
        <v>0</v>
      </c>
      <c r="O30" s="5">
        <v>0</v>
      </c>
      <c r="P30" s="6">
        <v>5</v>
      </c>
      <c r="Q30" s="6">
        <v>3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10">
        <v>0</v>
      </c>
      <c r="AB30" s="5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52">
        <v>0</v>
      </c>
      <c r="AO30">
        <f t="shared" si="0"/>
        <v>53</v>
      </c>
      <c r="AP30">
        <f t="shared" si="1"/>
        <v>3</v>
      </c>
      <c r="AQ30">
        <f t="shared" si="2"/>
        <v>0</v>
      </c>
      <c r="AR30">
        <f t="shared" si="3"/>
        <v>8</v>
      </c>
      <c r="AS30">
        <f t="shared" si="4"/>
        <v>0</v>
      </c>
      <c r="AT30">
        <f t="shared" si="5"/>
        <v>0</v>
      </c>
      <c r="AU30">
        <f t="shared" si="6"/>
        <v>0</v>
      </c>
      <c r="AV30">
        <f t="shared" si="7"/>
        <v>0</v>
      </c>
      <c r="AW30">
        <f t="shared" si="8"/>
        <v>0</v>
      </c>
    </row>
    <row r="31" spans="1:49" ht="18.75" customHeight="1">
      <c r="A31" s="15" t="s">
        <v>60</v>
      </c>
      <c r="B31" s="5">
        <v>2</v>
      </c>
      <c r="C31" s="6">
        <v>23</v>
      </c>
      <c r="D31" s="6">
        <v>2</v>
      </c>
      <c r="E31" s="6">
        <v>3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0">
        <v>0</v>
      </c>
      <c r="O31" s="5">
        <v>0</v>
      </c>
      <c r="P31" s="6">
        <v>9</v>
      </c>
      <c r="Q31" s="6">
        <v>2</v>
      </c>
      <c r="R31" s="6">
        <v>0</v>
      </c>
      <c r="S31" s="6">
        <v>2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10">
        <v>0</v>
      </c>
      <c r="AB31" s="5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52">
        <v>0</v>
      </c>
      <c r="AO31">
        <f t="shared" si="0"/>
        <v>27</v>
      </c>
      <c r="AP31">
        <f t="shared" si="1"/>
        <v>3</v>
      </c>
      <c r="AQ31">
        <f t="shared" si="2"/>
        <v>0</v>
      </c>
      <c r="AR31">
        <f t="shared" si="3"/>
        <v>11</v>
      </c>
      <c r="AS31">
        <f t="shared" si="4"/>
        <v>2</v>
      </c>
      <c r="AT31">
        <f t="shared" si="5"/>
        <v>0</v>
      </c>
      <c r="AU31">
        <f t="shared" si="6"/>
        <v>0</v>
      </c>
      <c r="AV31">
        <f t="shared" si="7"/>
        <v>0</v>
      </c>
      <c r="AW31">
        <f t="shared" si="8"/>
        <v>0</v>
      </c>
    </row>
    <row r="32" spans="1:49" ht="18.75" customHeight="1">
      <c r="A32" s="14" t="s">
        <v>61</v>
      </c>
      <c r="B32" s="5">
        <v>0</v>
      </c>
      <c r="C32" s="6">
        <v>30</v>
      </c>
      <c r="D32" s="6">
        <v>4</v>
      </c>
      <c r="E32" s="6">
        <v>2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0">
        <v>0</v>
      </c>
      <c r="O32" s="5">
        <v>0</v>
      </c>
      <c r="P32" s="6">
        <v>22</v>
      </c>
      <c r="Q32" s="6">
        <v>3</v>
      </c>
      <c r="R32" s="6">
        <v>0</v>
      </c>
      <c r="S32" s="6">
        <v>1</v>
      </c>
      <c r="T32" s="6">
        <v>1</v>
      </c>
      <c r="U32" s="6">
        <v>0</v>
      </c>
      <c r="V32" s="6">
        <v>0</v>
      </c>
      <c r="W32" s="6">
        <v>2</v>
      </c>
      <c r="X32" s="6">
        <v>0</v>
      </c>
      <c r="Y32" s="6">
        <v>0</v>
      </c>
      <c r="Z32" s="6">
        <v>0</v>
      </c>
      <c r="AA32" s="10">
        <v>0</v>
      </c>
      <c r="AB32" s="5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52">
        <v>0</v>
      </c>
      <c r="AO32">
        <f t="shared" si="0"/>
        <v>34</v>
      </c>
      <c r="AP32">
        <f t="shared" si="1"/>
        <v>3</v>
      </c>
      <c r="AQ32">
        <f t="shared" si="2"/>
        <v>0</v>
      </c>
      <c r="AR32">
        <f t="shared" si="3"/>
        <v>25</v>
      </c>
      <c r="AS32">
        <f t="shared" si="4"/>
        <v>2</v>
      </c>
      <c r="AT32">
        <f t="shared" si="5"/>
        <v>2</v>
      </c>
      <c r="AU32">
        <f t="shared" si="6"/>
        <v>0</v>
      </c>
      <c r="AV32">
        <f t="shared" si="7"/>
        <v>0</v>
      </c>
      <c r="AW32">
        <f t="shared" si="8"/>
        <v>0</v>
      </c>
    </row>
    <row r="33" spans="1:49" ht="18.75" customHeight="1">
      <c r="A33" s="14" t="s">
        <v>62</v>
      </c>
      <c r="B33" s="5">
        <v>0</v>
      </c>
      <c r="C33" s="6">
        <v>30</v>
      </c>
      <c r="D33" s="6">
        <v>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0">
        <v>0</v>
      </c>
      <c r="O33" s="5">
        <v>0</v>
      </c>
      <c r="P33" s="6">
        <v>25</v>
      </c>
      <c r="Q33" s="6">
        <v>1</v>
      </c>
      <c r="R33" s="6">
        <v>1</v>
      </c>
      <c r="S33" s="6">
        <v>1</v>
      </c>
      <c r="T33" s="6">
        <v>0</v>
      </c>
      <c r="U33" s="6">
        <v>0</v>
      </c>
      <c r="V33" s="6">
        <v>0</v>
      </c>
      <c r="W33" s="6">
        <v>1</v>
      </c>
      <c r="X33" s="6">
        <v>0</v>
      </c>
      <c r="Y33" s="6">
        <v>0</v>
      </c>
      <c r="Z33" s="6">
        <v>0</v>
      </c>
      <c r="AA33" s="10">
        <v>0</v>
      </c>
      <c r="AB33" s="5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52">
        <v>0</v>
      </c>
      <c r="AO33">
        <f t="shared" si="0"/>
        <v>32</v>
      </c>
      <c r="AP33">
        <f t="shared" si="1"/>
        <v>0</v>
      </c>
      <c r="AQ33">
        <f t="shared" si="2"/>
        <v>0</v>
      </c>
      <c r="AR33">
        <f t="shared" si="3"/>
        <v>26</v>
      </c>
      <c r="AS33">
        <f t="shared" si="4"/>
        <v>2</v>
      </c>
      <c r="AT33">
        <f t="shared" si="5"/>
        <v>1</v>
      </c>
      <c r="AU33">
        <f t="shared" si="6"/>
        <v>0</v>
      </c>
      <c r="AV33">
        <f t="shared" si="7"/>
        <v>0</v>
      </c>
      <c r="AW33">
        <f t="shared" si="8"/>
        <v>0</v>
      </c>
    </row>
    <row r="34" spans="1:49" ht="18.75" customHeight="1">
      <c r="A34" s="14" t="s">
        <v>63</v>
      </c>
      <c r="B34" s="5">
        <v>2</v>
      </c>
      <c r="C34" s="6">
        <v>48</v>
      </c>
      <c r="D34" s="6">
        <v>7</v>
      </c>
      <c r="E34" s="6">
        <v>1</v>
      </c>
      <c r="F34" s="6">
        <v>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0">
        <v>0</v>
      </c>
      <c r="O34" s="5">
        <v>0</v>
      </c>
      <c r="P34" s="6">
        <v>34</v>
      </c>
      <c r="Q34" s="6">
        <v>6</v>
      </c>
      <c r="R34" s="6">
        <v>0</v>
      </c>
      <c r="S34" s="6">
        <v>4</v>
      </c>
      <c r="T34" s="6">
        <v>2</v>
      </c>
      <c r="U34" s="6">
        <v>0</v>
      </c>
      <c r="V34" s="6">
        <v>0</v>
      </c>
      <c r="W34" s="6">
        <v>1</v>
      </c>
      <c r="X34" s="6">
        <v>0</v>
      </c>
      <c r="Y34" s="6">
        <v>0</v>
      </c>
      <c r="Z34" s="6">
        <v>0</v>
      </c>
      <c r="AA34" s="10">
        <v>0</v>
      </c>
      <c r="AB34" s="5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52">
        <v>0</v>
      </c>
      <c r="AO34">
        <f t="shared" si="0"/>
        <v>57</v>
      </c>
      <c r="AP34">
        <f t="shared" si="1"/>
        <v>4</v>
      </c>
      <c r="AQ34">
        <f t="shared" si="2"/>
        <v>0</v>
      </c>
      <c r="AR34">
        <f t="shared" si="3"/>
        <v>40</v>
      </c>
      <c r="AS34">
        <f t="shared" si="4"/>
        <v>6</v>
      </c>
      <c r="AT34">
        <f t="shared" si="5"/>
        <v>1</v>
      </c>
      <c r="AU34">
        <f t="shared" si="6"/>
        <v>0</v>
      </c>
      <c r="AV34">
        <f t="shared" si="7"/>
        <v>0</v>
      </c>
      <c r="AW34">
        <f t="shared" si="8"/>
        <v>0</v>
      </c>
    </row>
    <row r="35" spans="1:49" ht="18.75" customHeight="1">
      <c r="A35" s="14" t="s">
        <v>64</v>
      </c>
      <c r="B35" s="5">
        <v>0</v>
      </c>
      <c r="C35" s="6">
        <v>33</v>
      </c>
      <c r="D35" s="6">
        <v>6</v>
      </c>
      <c r="E35" s="6">
        <v>0</v>
      </c>
      <c r="F35" s="6">
        <v>1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10">
        <v>0</v>
      </c>
      <c r="O35" s="5">
        <v>0</v>
      </c>
      <c r="P35" s="6">
        <v>22</v>
      </c>
      <c r="Q35" s="6">
        <v>5</v>
      </c>
      <c r="R35" s="6">
        <v>0</v>
      </c>
      <c r="S35" s="6">
        <v>2</v>
      </c>
      <c r="T35" s="6">
        <v>0</v>
      </c>
      <c r="U35" s="6">
        <v>0</v>
      </c>
      <c r="V35" s="6">
        <v>0</v>
      </c>
      <c r="W35" s="6">
        <v>2</v>
      </c>
      <c r="X35" s="6">
        <v>0</v>
      </c>
      <c r="Y35" s="6">
        <v>0</v>
      </c>
      <c r="Z35" s="6">
        <v>0</v>
      </c>
      <c r="AA35" s="10">
        <v>0</v>
      </c>
      <c r="AB35" s="5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52">
        <v>0</v>
      </c>
      <c r="AO35">
        <f t="shared" ref="AO35:AO66" si="9">SUM(B35:D35)</f>
        <v>39</v>
      </c>
      <c r="AP35">
        <f t="shared" ref="AP35:AP66" si="10">SUM(E35:H35)</f>
        <v>1</v>
      </c>
      <c r="AQ35">
        <f t="shared" ref="AQ35:AQ66" si="11">SUM(I35:N35)</f>
        <v>1</v>
      </c>
      <c r="AR35">
        <f t="shared" ref="AR35:AR66" si="12">SUM(O35:Q35)</f>
        <v>27</v>
      </c>
      <c r="AS35">
        <f t="shared" ref="AS35:AS66" si="13">SUM(R35:U35)</f>
        <v>2</v>
      </c>
      <c r="AT35">
        <f t="shared" ref="AT35:AT66" si="14">SUM(V35:AA35)</f>
        <v>2</v>
      </c>
      <c r="AU35">
        <f t="shared" ref="AU35:AU66" si="15">SUM(AB35:AD35)</f>
        <v>0</v>
      </c>
      <c r="AV35">
        <f t="shared" ref="AV35:AV66" si="16">SUM(AE35:AH35)</f>
        <v>0</v>
      </c>
      <c r="AW35">
        <f t="shared" ref="AW35:AW66" si="17">SUM(AI35:AN35)</f>
        <v>0</v>
      </c>
    </row>
    <row r="36" spans="1:49" ht="18.75" customHeight="1">
      <c r="A36" s="14" t="s">
        <v>65</v>
      </c>
      <c r="B36" s="5">
        <v>0</v>
      </c>
      <c r="C36" s="6">
        <v>30</v>
      </c>
      <c r="D36" s="6">
        <v>4</v>
      </c>
      <c r="E36" s="6">
        <v>1</v>
      </c>
      <c r="F36" s="6">
        <v>2</v>
      </c>
      <c r="G36" s="6">
        <v>1</v>
      </c>
      <c r="H36" s="6">
        <v>1</v>
      </c>
      <c r="I36" s="6">
        <v>0</v>
      </c>
      <c r="J36" s="6">
        <v>0</v>
      </c>
      <c r="K36" s="6">
        <v>1</v>
      </c>
      <c r="L36" s="6">
        <v>0</v>
      </c>
      <c r="M36" s="6">
        <v>0</v>
      </c>
      <c r="N36" s="10">
        <v>0</v>
      </c>
      <c r="O36" s="5">
        <v>1</v>
      </c>
      <c r="P36" s="6">
        <v>22</v>
      </c>
      <c r="Q36" s="6">
        <v>4</v>
      </c>
      <c r="R36" s="6">
        <v>0</v>
      </c>
      <c r="S36" s="6">
        <v>5</v>
      </c>
      <c r="T36" s="6">
        <v>0</v>
      </c>
      <c r="U36" s="6">
        <v>0</v>
      </c>
      <c r="V36" s="6">
        <v>0</v>
      </c>
      <c r="W36" s="6">
        <v>2</v>
      </c>
      <c r="X36" s="6">
        <v>0</v>
      </c>
      <c r="Y36" s="6">
        <v>0</v>
      </c>
      <c r="Z36" s="6">
        <v>0</v>
      </c>
      <c r="AA36" s="10">
        <v>0</v>
      </c>
      <c r="AB36" s="5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52">
        <v>0</v>
      </c>
      <c r="AO36">
        <f t="shared" si="9"/>
        <v>34</v>
      </c>
      <c r="AP36">
        <f t="shared" si="10"/>
        <v>5</v>
      </c>
      <c r="AQ36">
        <f t="shared" si="11"/>
        <v>1</v>
      </c>
      <c r="AR36">
        <f t="shared" si="12"/>
        <v>27</v>
      </c>
      <c r="AS36">
        <f t="shared" si="13"/>
        <v>5</v>
      </c>
      <c r="AT36">
        <f t="shared" si="14"/>
        <v>2</v>
      </c>
      <c r="AU36">
        <f t="shared" si="15"/>
        <v>0</v>
      </c>
      <c r="AV36">
        <f t="shared" si="16"/>
        <v>0</v>
      </c>
      <c r="AW36">
        <f t="shared" si="17"/>
        <v>0</v>
      </c>
    </row>
    <row r="37" spans="1:49" ht="18.75" customHeight="1">
      <c r="A37" s="14" t="s">
        <v>66</v>
      </c>
      <c r="B37" s="5">
        <v>0</v>
      </c>
      <c r="C37" s="6">
        <v>22</v>
      </c>
      <c r="D37" s="6">
        <v>5</v>
      </c>
      <c r="E37" s="6">
        <v>1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0">
        <v>0</v>
      </c>
      <c r="O37" s="5">
        <v>0</v>
      </c>
      <c r="P37" s="6">
        <v>21</v>
      </c>
      <c r="Q37" s="6">
        <v>6</v>
      </c>
      <c r="R37" s="6">
        <v>0</v>
      </c>
      <c r="S37" s="6">
        <v>1</v>
      </c>
      <c r="T37" s="6">
        <v>2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10">
        <v>0</v>
      </c>
      <c r="AB37" s="5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52">
        <v>0</v>
      </c>
      <c r="AO37">
        <f t="shared" si="9"/>
        <v>27</v>
      </c>
      <c r="AP37">
        <f t="shared" si="10"/>
        <v>2</v>
      </c>
      <c r="AQ37">
        <f t="shared" si="11"/>
        <v>0</v>
      </c>
      <c r="AR37">
        <f t="shared" si="12"/>
        <v>27</v>
      </c>
      <c r="AS37">
        <f t="shared" si="13"/>
        <v>3</v>
      </c>
      <c r="AT37">
        <f t="shared" si="14"/>
        <v>0</v>
      </c>
      <c r="AU37">
        <f t="shared" si="15"/>
        <v>0</v>
      </c>
      <c r="AV37">
        <f t="shared" si="16"/>
        <v>0</v>
      </c>
      <c r="AW37">
        <f t="shared" si="17"/>
        <v>0</v>
      </c>
    </row>
    <row r="38" spans="1:49" ht="18.75" customHeight="1">
      <c r="A38" s="14" t="s">
        <v>67</v>
      </c>
      <c r="B38" s="5">
        <v>0</v>
      </c>
      <c r="C38" s="6">
        <v>29</v>
      </c>
      <c r="D38" s="6">
        <v>4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1</v>
      </c>
      <c r="K38" s="6">
        <v>0</v>
      </c>
      <c r="L38" s="6">
        <v>0</v>
      </c>
      <c r="M38" s="6">
        <v>0</v>
      </c>
      <c r="N38" s="10">
        <v>0</v>
      </c>
      <c r="O38" s="5">
        <v>0</v>
      </c>
      <c r="P38" s="6">
        <v>21</v>
      </c>
      <c r="Q38" s="6">
        <v>11</v>
      </c>
      <c r="R38" s="6">
        <v>0</v>
      </c>
      <c r="S38" s="6">
        <v>3</v>
      </c>
      <c r="T38" s="6">
        <v>0</v>
      </c>
      <c r="U38" s="6">
        <v>0</v>
      </c>
      <c r="V38" s="6">
        <v>1</v>
      </c>
      <c r="W38" s="6">
        <v>1</v>
      </c>
      <c r="X38" s="6">
        <v>0</v>
      </c>
      <c r="Y38" s="6">
        <v>0</v>
      </c>
      <c r="Z38" s="6">
        <v>0</v>
      </c>
      <c r="AA38" s="10">
        <v>0</v>
      </c>
      <c r="AB38" s="5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52">
        <v>0</v>
      </c>
      <c r="AO38">
        <f t="shared" si="9"/>
        <v>33</v>
      </c>
      <c r="AP38">
        <f t="shared" si="10"/>
        <v>2</v>
      </c>
      <c r="AQ38">
        <f t="shared" si="11"/>
        <v>1</v>
      </c>
      <c r="AR38">
        <f t="shared" si="12"/>
        <v>32</v>
      </c>
      <c r="AS38">
        <f t="shared" si="13"/>
        <v>3</v>
      </c>
      <c r="AT38">
        <f t="shared" si="14"/>
        <v>2</v>
      </c>
      <c r="AU38">
        <f t="shared" si="15"/>
        <v>0</v>
      </c>
      <c r="AV38">
        <f t="shared" si="16"/>
        <v>0</v>
      </c>
      <c r="AW38">
        <f t="shared" si="17"/>
        <v>0</v>
      </c>
    </row>
    <row r="39" spans="1:49" ht="18.75" customHeight="1">
      <c r="A39" s="14" t="s">
        <v>68</v>
      </c>
      <c r="B39" s="5">
        <v>0</v>
      </c>
      <c r="C39" s="6">
        <v>18</v>
      </c>
      <c r="D39" s="6">
        <v>5</v>
      </c>
      <c r="E39" s="6">
        <v>0</v>
      </c>
      <c r="F39" s="6">
        <v>3</v>
      </c>
      <c r="G39" s="6">
        <v>0</v>
      </c>
      <c r="H39" s="6">
        <v>0</v>
      </c>
      <c r="I39" s="6">
        <v>0</v>
      </c>
      <c r="J39" s="6">
        <v>2</v>
      </c>
      <c r="K39" s="6">
        <v>0</v>
      </c>
      <c r="L39" s="6">
        <v>0</v>
      </c>
      <c r="M39" s="6">
        <v>0</v>
      </c>
      <c r="N39" s="10">
        <v>0</v>
      </c>
      <c r="O39" s="5">
        <v>0</v>
      </c>
      <c r="P39" s="6">
        <v>6</v>
      </c>
      <c r="Q39" s="6">
        <v>6</v>
      </c>
      <c r="R39" s="6">
        <v>0</v>
      </c>
      <c r="S39" s="6">
        <v>2</v>
      </c>
      <c r="T39" s="6">
        <v>1</v>
      </c>
      <c r="U39" s="6">
        <v>1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10">
        <v>0</v>
      </c>
      <c r="AB39" s="5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52">
        <v>0</v>
      </c>
      <c r="AO39">
        <f t="shared" si="9"/>
        <v>23</v>
      </c>
      <c r="AP39">
        <f t="shared" si="10"/>
        <v>3</v>
      </c>
      <c r="AQ39">
        <f t="shared" si="11"/>
        <v>2</v>
      </c>
      <c r="AR39">
        <f t="shared" si="12"/>
        <v>12</v>
      </c>
      <c r="AS39">
        <f t="shared" si="13"/>
        <v>4</v>
      </c>
      <c r="AT39">
        <f t="shared" si="14"/>
        <v>0</v>
      </c>
      <c r="AU39">
        <f t="shared" si="15"/>
        <v>0</v>
      </c>
      <c r="AV39">
        <f t="shared" si="16"/>
        <v>0</v>
      </c>
      <c r="AW39">
        <f t="shared" si="17"/>
        <v>0</v>
      </c>
    </row>
    <row r="40" spans="1:49" ht="18.75" customHeight="1">
      <c r="A40" s="14" t="s">
        <v>69</v>
      </c>
      <c r="B40" s="5">
        <v>0</v>
      </c>
      <c r="C40" s="6">
        <v>19</v>
      </c>
      <c r="D40" s="6">
        <v>1</v>
      </c>
      <c r="E40" s="6">
        <v>0</v>
      </c>
      <c r="F40" s="6">
        <v>2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10">
        <v>0</v>
      </c>
      <c r="O40" s="5">
        <v>0</v>
      </c>
      <c r="P40" s="6">
        <v>18</v>
      </c>
      <c r="Q40" s="6">
        <v>6</v>
      </c>
      <c r="R40" s="6">
        <v>0</v>
      </c>
      <c r="S40" s="6">
        <v>1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10">
        <v>0</v>
      </c>
      <c r="AB40" s="5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52">
        <v>0</v>
      </c>
      <c r="AO40">
        <f t="shared" si="9"/>
        <v>20</v>
      </c>
      <c r="AP40">
        <f t="shared" si="10"/>
        <v>2</v>
      </c>
      <c r="AQ40">
        <f t="shared" si="11"/>
        <v>1</v>
      </c>
      <c r="AR40">
        <f t="shared" si="12"/>
        <v>24</v>
      </c>
      <c r="AS40">
        <f t="shared" si="13"/>
        <v>1</v>
      </c>
      <c r="AT40">
        <f t="shared" si="14"/>
        <v>0</v>
      </c>
      <c r="AU40">
        <f t="shared" si="15"/>
        <v>0</v>
      </c>
      <c r="AV40">
        <f t="shared" si="16"/>
        <v>0</v>
      </c>
      <c r="AW40">
        <f t="shared" si="17"/>
        <v>0</v>
      </c>
    </row>
    <row r="41" spans="1:49" ht="18.75" customHeight="1">
      <c r="A41" s="14" t="s">
        <v>70</v>
      </c>
      <c r="B41" s="5">
        <v>0</v>
      </c>
      <c r="C41" s="6">
        <v>15</v>
      </c>
      <c r="D41" s="6">
        <v>3</v>
      </c>
      <c r="E41" s="6">
        <v>1</v>
      </c>
      <c r="F41" s="6">
        <v>1</v>
      </c>
      <c r="G41" s="6">
        <v>0</v>
      </c>
      <c r="H41" s="6">
        <v>0</v>
      </c>
      <c r="I41" s="6">
        <v>0</v>
      </c>
      <c r="J41" s="6">
        <v>1</v>
      </c>
      <c r="K41" s="6">
        <v>1</v>
      </c>
      <c r="L41" s="6">
        <v>0</v>
      </c>
      <c r="M41" s="6">
        <v>0</v>
      </c>
      <c r="N41" s="10">
        <v>0</v>
      </c>
      <c r="O41" s="5">
        <v>0</v>
      </c>
      <c r="P41" s="6">
        <v>13</v>
      </c>
      <c r="Q41" s="6">
        <v>2</v>
      </c>
      <c r="R41" s="6">
        <v>0</v>
      </c>
      <c r="S41" s="6">
        <v>3</v>
      </c>
      <c r="T41" s="6">
        <v>0</v>
      </c>
      <c r="U41" s="6">
        <v>0</v>
      </c>
      <c r="V41" s="6">
        <v>2</v>
      </c>
      <c r="W41" s="6">
        <v>0</v>
      </c>
      <c r="X41" s="6">
        <v>0</v>
      </c>
      <c r="Y41" s="6">
        <v>0</v>
      </c>
      <c r="Z41" s="6">
        <v>0</v>
      </c>
      <c r="AA41" s="10">
        <v>0</v>
      </c>
      <c r="AB41" s="5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52">
        <v>0</v>
      </c>
      <c r="AO41">
        <f t="shared" si="9"/>
        <v>18</v>
      </c>
      <c r="AP41">
        <f t="shared" si="10"/>
        <v>2</v>
      </c>
      <c r="AQ41">
        <f t="shared" si="11"/>
        <v>2</v>
      </c>
      <c r="AR41">
        <f t="shared" si="12"/>
        <v>15</v>
      </c>
      <c r="AS41">
        <f t="shared" si="13"/>
        <v>3</v>
      </c>
      <c r="AT41">
        <f t="shared" si="14"/>
        <v>2</v>
      </c>
      <c r="AU41">
        <f t="shared" si="15"/>
        <v>0</v>
      </c>
      <c r="AV41">
        <f t="shared" si="16"/>
        <v>0</v>
      </c>
      <c r="AW41">
        <f t="shared" si="17"/>
        <v>0</v>
      </c>
    </row>
    <row r="42" spans="1:49" ht="18.75" customHeight="1">
      <c r="A42" s="14" t="s">
        <v>71</v>
      </c>
      <c r="B42" s="5">
        <v>0</v>
      </c>
      <c r="C42" s="6">
        <v>12</v>
      </c>
      <c r="D42" s="6">
        <v>5</v>
      </c>
      <c r="E42" s="6">
        <v>1</v>
      </c>
      <c r="F42" s="6">
        <v>1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10">
        <v>0</v>
      </c>
      <c r="O42" s="5">
        <v>0</v>
      </c>
      <c r="P42" s="6">
        <v>16</v>
      </c>
      <c r="Q42" s="6">
        <v>7</v>
      </c>
      <c r="R42" s="6">
        <v>0</v>
      </c>
      <c r="S42" s="6">
        <v>0</v>
      </c>
      <c r="T42" s="6">
        <v>0</v>
      </c>
      <c r="U42" s="6">
        <v>1</v>
      </c>
      <c r="V42" s="6">
        <v>1</v>
      </c>
      <c r="W42" s="6">
        <v>0</v>
      </c>
      <c r="X42" s="6">
        <v>0</v>
      </c>
      <c r="Y42" s="6">
        <v>0</v>
      </c>
      <c r="Z42" s="6">
        <v>0</v>
      </c>
      <c r="AA42" s="10">
        <v>0</v>
      </c>
      <c r="AB42" s="5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52">
        <v>0</v>
      </c>
      <c r="AO42">
        <f t="shared" si="9"/>
        <v>17</v>
      </c>
      <c r="AP42">
        <f t="shared" si="10"/>
        <v>2</v>
      </c>
      <c r="AQ42">
        <f t="shared" si="11"/>
        <v>1</v>
      </c>
      <c r="AR42">
        <f t="shared" si="12"/>
        <v>23</v>
      </c>
      <c r="AS42">
        <f t="shared" si="13"/>
        <v>1</v>
      </c>
      <c r="AT42">
        <f t="shared" si="14"/>
        <v>1</v>
      </c>
      <c r="AU42">
        <f t="shared" si="15"/>
        <v>0</v>
      </c>
      <c r="AV42">
        <f t="shared" si="16"/>
        <v>0</v>
      </c>
      <c r="AW42">
        <f t="shared" si="17"/>
        <v>0</v>
      </c>
    </row>
    <row r="43" spans="1:49" ht="18.75" customHeight="1">
      <c r="A43" s="14" t="s">
        <v>72</v>
      </c>
      <c r="B43" s="5">
        <v>1</v>
      </c>
      <c r="C43" s="6">
        <v>21</v>
      </c>
      <c r="D43" s="6">
        <v>7</v>
      </c>
      <c r="E43" s="6">
        <v>0</v>
      </c>
      <c r="F43" s="6">
        <v>0</v>
      </c>
      <c r="G43" s="6">
        <v>0</v>
      </c>
      <c r="H43" s="6">
        <v>0</v>
      </c>
      <c r="I43" s="6">
        <v>1</v>
      </c>
      <c r="J43" s="6">
        <v>5</v>
      </c>
      <c r="K43" s="6">
        <v>0</v>
      </c>
      <c r="L43" s="6">
        <v>0</v>
      </c>
      <c r="M43" s="6">
        <v>0</v>
      </c>
      <c r="N43" s="10">
        <v>0</v>
      </c>
      <c r="O43" s="5">
        <v>0</v>
      </c>
      <c r="P43" s="6">
        <v>16</v>
      </c>
      <c r="Q43" s="6">
        <v>3</v>
      </c>
      <c r="R43" s="6">
        <v>0</v>
      </c>
      <c r="S43" s="6">
        <v>1</v>
      </c>
      <c r="T43" s="6">
        <v>3</v>
      </c>
      <c r="U43" s="6">
        <v>0</v>
      </c>
      <c r="V43" s="6">
        <v>0</v>
      </c>
      <c r="W43" s="6">
        <v>1</v>
      </c>
      <c r="X43" s="6">
        <v>0</v>
      </c>
      <c r="Y43" s="6">
        <v>1</v>
      </c>
      <c r="Z43" s="6">
        <v>0</v>
      </c>
      <c r="AA43" s="10">
        <v>0</v>
      </c>
      <c r="AB43" s="5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52">
        <v>0</v>
      </c>
      <c r="AO43">
        <f t="shared" si="9"/>
        <v>29</v>
      </c>
      <c r="AP43">
        <f t="shared" si="10"/>
        <v>0</v>
      </c>
      <c r="AQ43">
        <f t="shared" si="11"/>
        <v>6</v>
      </c>
      <c r="AR43">
        <f t="shared" si="12"/>
        <v>19</v>
      </c>
      <c r="AS43">
        <f t="shared" si="13"/>
        <v>4</v>
      </c>
      <c r="AT43">
        <f t="shared" si="14"/>
        <v>2</v>
      </c>
      <c r="AU43">
        <f t="shared" si="15"/>
        <v>0</v>
      </c>
      <c r="AV43">
        <f t="shared" si="16"/>
        <v>0</v>
      </c>
      <c r="AW43">
        <f t="shared" si="17"/>
        <v>0</v>
      </c>
    </row>
    <row r="44" spans="1:49" ht="18.75" customHeight="1">
      <c r="A44" s="14" t="s">
        <v>73</v>
      </c>
      <c r="B44" s="5">
        <v>0</v>
      </c>
      <c r="C44" s="6">
        <v>18</v>
      </c>
      <c r="D44" s="6">
        <v>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0">
        <v>0</v>
      </c>
      <c r="O44" s="5">
        <v>0</v>
      </c>
      <c r="P44" s="6">
        <v>11</v>
      </c>
      <c r="Q44" s="6">
        <v>3</v>
      </c>
      <c r="R44" s="6">
        <v>0</v>
      </c>
      <c r="S44" s="6">
        <v>1</v>
      </c>
      <c r="T44" s="6">
        <v>1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10">
        <v>0</v>
      </c>
      <c r="AB44" s="5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52">
        <v>0</v>
      </c>
      <c r="AO44">
        <f t="shared" si="9"/>
        <v>21</v>
      </c>
      <c r="AP44">
        <f t="shared" si="10"/>
        <v>0</v>
      </c>
      <c r="AQ44">
        <f t="shared" si="11"/>
        <v>0</v>
      </c>
      <c r="AR44">
        <f t="shared" si="12"/>
        <v>14</v>
      </c>
      <c r="AS44">
        <f t="shared" si="13"/>
        <v>2</v>
      </c>
      <c r="AT44">
        <f t="shared" si="14"/>
        <v>0</v>
      </c>
      <c r="AU44">
        <f t="shared" si="15"/>
        <v>0</v>
      </c>
      <c r="AV44">
        <f t="shared" si="16"/>
        <v>0</v>
      </c>
      <c r="AW44">
        <f t="shared" si="17"/>
        <v>0</v>
      </c>
    </row>
    <row r="45" spans="1:49" ht="18.75" customHeight="1">
      <c r="A45" s="14" t="s">
        <v>74</v>
      </c>
      <c r="B45" s="5">
        <v>0</v>
      </c>
      <c r="C45" s="6">
        <v>13</v>
      </c>
      <c r="D45" s="6">
        <v>6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0</v>
      </c>
      <c r="L45" s="6">
        <v>0</v>
      </c>
      <c r="M45" s="6">
        <v>0</v>
      </c>
      <c r="N45" s="10">
        <v>0</v>
      </c>
      <c r="O45" s="5">
        <v>0</v>
      </c>
      <c r="P45" s="6">
        <v>15</v>
      </c>
      <c r="Q45" s="6">
        <v>2</v>
      </c>
      <c r="R45" s="6">
        <v>0</v>
      </c>
      <c r="S45" s="6">
        <v>3</v>
      </c>
      <c r="T45" s="6">
        <v>0</v>
      </c>
      <c r="U45" s="6">
        <v>0</v>
      </c>
      <c r="V45" s="6">
        <v>1</v>
      </c>
      <c r="W45" s="6">
        <v>1</v>
      </c>
      <c r="X45" s="6">
        <v>0</v>
      </c>
      <c r="Y45" s="6">
        <v>0</v>
      </c>
      <c r="Z45" s="6">
        <v>0</v>
      </c>
      <c r="AA45" s="10">
        <v>0</v>
      </c>
      <c r="AB45" s="5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52">
        <v>0</v>
      </c>
      <c r="AO45">
        <f t="shared" si="9"/>
        <v>19</v>
      </c>
      <c r="AP45">
        <f t="shared" si="10"/>
        <v>1</v>
      </c>
      <c r="AQ45">
        <f t="shared" si="11"/>
        <v>2</v>
      </c>
      <c r="AR45">
        <f t="shared" si="12"/>
        <v>17</v>
      </c>
      <c r="AS45">
        <f t="shared" si="13"/>
        <v>3</v>
      </c>
      <c r="AT45">
        <f t="shared" si="14"/>
        <v>2</v>
      </c>
      <c r="AU45">
        <f t="shared" si="15"/>
        <v>0</v>
      </c>
      <c r="AV45">
        <f t="shared" si="16"/>
        <v>0</v>
      </c>
      <c r="AW45">
        <f t="shared" si="17"/>
        <v>0</v>
      </c>
    </row>
    <row r="46" spans="1:49" ht="18.75" customHeight="1">
      <c r="A46" s="14" t="s">
        <v>75</v>
      </c>
      <c r="B46" s="5">
        <v>0</v>
      </c>
      <c r="C46" s="6">
        <v>15</v>
      </c>
      <c r="D46" s="6">
        <v>9</v>
      </c>
      <c r="E46" s="6">
        <v>0</v>
      </c>
      <c r="F46" s="6">
        <v>3</v>
      </c>
      <c r="G46" s="6">
        <v>0</v>
      </c>
      <c r="H46" s="6">
        <v>1</v>
      </c>
      <c r="I46" s="6">
        <v>2</v>
      </c>
      <c r="J46" s="6">
        <v>0</v>
      </c>
      <c r="K46" s="6">
        <v>0</v>
      </c>
      <c r="L46" s="6">
        <v>0</v>
      </c>
      <c r="M46" s="6">
        <v>0</v>
      </c>
      <c r="N46" s="10">
        <v>0</v>
      </c>
      <c r="O46" s="5">
        <v>0</v>
      </c>
      <c r="P46" s="6">
        <v>11</v>
      </c>
      <c r="Q46" s="6">
        <v>1</v>
      </c>
      <c r="R46" s="6">
        <v>0</v>
      </c>
      <c r="S46" s="6">
        <v>1</v>
      </c>
      <c r="T46" s="6">
        <v>1</v>
      </c>
      <c r="U46" s="6">
        <v>0</v>
      </c>
      <c r="V46" s="6">
        <v>1</v>
      </c>
      <c r="W46" s="6">
        <v>1</v>
      </c>
      <c r="X46" s="6">
        <v>0</v>
      </c>
      <c r="Y46" s="6">
        <v>0</v>
      </c>
      <c r="Z46" s="6">
        <v>0</v>
      </c>
      <c r="AA46" s="10">
        <v>0</v>
      </c>
      <c r="AB46" s="5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52">
        <v>0</v>
      </c>
      <c r="AO46">
        <f t="shared" si="9"/>
        <v>24</v>
      </c>
      <c r="AP46">
        <f t="shared" si="10"/>
        <v>4</v>
      </c>
      <c r="AQ46">
        <f t="shared" si="11"/>
        <v>2</v>
      </c>
      <c r="AR46">
        <f t="shared" si="12"/>
        <v>12</v>
      </c>
      <c r="AS46">
        <f t="shared" si="13"/>
        <v>2</v>
      </c>
      <c r="AT46">
        <f t="shared" si="14"/>
        <v>2</v>
      </c>
      <c r="AU46">
        <f t="shared" si="15"/>
        <v>0</v>
      </c>
      <c r="AV46">
        <f t="shared" si="16"/>
        <v>0</v>
      </c>
      <c r="AW46">
        <f t="shared" si="17"/>
        <v>0</v>
      </c>
    </row>
    <row r="47" spans="1:49" ht="18.75" customHeight="1">
      <c r="A47" s="14" t="s">
        <v>76</v>
      </c>
      <c r="B47" s="5">
        <v>0</v>
      </c>
      <c r="C47" s="6">
        <v>16</v>
      </c>
      <c r="D47" s="6">
        <v>4</v>
      </c>
      <c r="E47" s="6">
        <v>1</v>
      </c>
      <c r="F47" s="6">
        <v>1</v>
      </c>
      <c r="G47" s="6">
        <v>1</v>
      </c>
      <c r="H47" s="6">
        <v>0</v>
      </c>
      <c r="I47" s="6">
        <v>0</v>
      </c>
      <c r="J47" s="6">
        <v>1</v>
      </c>
      <c r="K47" s="6">
        <v>0</v>
      </c>
      <c r="L47" s="6">
        <v>0</v>
      </c>
      <c r="M47" s="6">
        <v>0</v>
      </c>
      <c r="N47" s="10">
        <v>0</v>
      </c>
      <c r="O47" s="5">
        <v>0</v>
      </c>
      <c r="P47" s="6">
        <v>14</v>
      </c>
      <c r="Q47" s="6">
        <v>3</v>
      </c>
      <c r="R47" s="6">
        <v>0</v>
      </c>
      <c r="S47" s="6">
        <v>0</v>
      </c>
      <c r="T47" s="6">
        <v>1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10">
        <v>0</v>
      </c>
      <c r="AB47" s="5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52">
        <v>0</v>
      </c>
      <c r="AO47">
        <f t="shared" si="9"/>
        <v>20</v>
      </c>
      <c r="AP47">
        <f t="shared" si="10"/>
        <v>3</v>
      </c>
      <c r="AQ47">
        <f t="shared" si="11"/>
        <v>1</v>
      </c>
      <c r="AR47">
        <f t="shared" si="12"/>
        <v>17</v>
      </c>
      <c r="AS47">
        <f t="shared" si="13"/>
        <v>1</v>
      </c>
      <c r="AT47">
        <f t="shared" si="14"/>
        <v>0</v>
      </c>
      <c r="AU47">
        <f t="shared" si="15"/>
        <v>0</v>
      </c>
      <c r="AV47">
        <f t="shared" si="16"/>
        <v>0</v>
      </c>
      <c r="AW47">
        <f t="shared" si="17"/>
        <v>0</v>
      </c>
    </row>
    <row r="48" spans="1:49" ht="18.75" customHeight="1">
      <c r="A48" s="14" t="s">
        <v>77</v>
      </c>
      <c r="B48" s="5">
        <v>0</v>
      </c>
      <c r="C48" s="6">
        <v>17</v>
      </c>
      <c r="D48" s="6">
        <v>6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3</v>
      </c>
      <c r="K48" s="6">
        <v>0</v>
      </c>
      <c r="L48" s="6">
        <v>0</v>
      </c>
      <c r="M48" s="6">
        <v>0</v>
      </c>
      <c r="N48" s="10">
        <v>0</v>
      </c>
      <c r="O48" s="5">
        <v>0</v>
      </c>
      <c r="P48" s="6">
        <v>16</v>
      </c>
      <c r="Q48" s="6">
        <v>8</v>
      </c>
      <c r="R48" s="6">
        <v>0</v>
      </c>
      <c r="S48" s="6">
        <v>0</v>
      </c>
      <c r="T48" s="6">
        <v>0</v>
      </c>
      <c r="U48" s="6">
        <v>0</v>
      </c>
      <c r="V48" s="6">
        <v>1</v>
      </c>
      <c r="W48" s="6">
        <v>1</v>
      </c>
      <c r="X48" s="6">
        <v>0</v>
      </c>
      <c r="Y48" s="6">
        <v>0</v>
      </c>
      <c r="Z48" s="6">
        <v>0</v>
      </c>
      <c r="AA48" s="10">
        <v>0</v>
      </c>
      <c r="AB48" s="5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52">
        <v>0</v>
      </c>
      <c r="AO48">
        <f t="shared" si="9"/>
        <v>23</v>
      </c>
      <c r="AP48">
        <f t="shared" si="10"/>
        <v>1</v>
      </c>
      <c r="AQ48">
        <f t="shared" si="11"/>
        <v>3</v>
      </c>
      <c r="AR48">
        <f t="shared" si="12"/>
        <v>24</v>
      </c>
      <c r="AS48">
        <f t="shared" si="13"/>
        <v>0</v>
      </c>
      <c r="AT48">
        <f t="shared" si="14"/>
        <v>2</v>
      </c>
      <c r="AU48">
        <f t="shared" si="15"/>
        <v>0</v>
      </c>
      <c r="AV48">
        <f t="shared" si="16"/>
        <v>0</v>
      </c>
      <c r="AW48">
        <f t="shared" si="17"/>
        <v>0</v>
      </c>
    </row>
    <row r="49" spans="1:49" ht="18.75" customHeight="1">
      <c r="A49" s="14" t="s">
        <v>78</v>
      </c>
      <c r="B49" s="5">
        <v>0</v>
      </c>
      <c r="C49" s="6">
        <v>23</v>
      </c>
      <c r="D49" s="6">
        <v>4</v>
      </c>
      <c r="E49" s="6">
        <v>1</v>
      </c>
      <c r="F49" s="6">
        <v>1</v>
      </c>
      <c r="G49" s="6">
        <v>0</v>
      </c>
      <c r="H49" s="6">
        <v>0</v>
      </c>
      <c r="I49" s="6">
        <v>0</v>
      </c>
      <c r="J49" s="6">
        <v>4</v>
      </c>
      <c r="K49" s="6">
        <v>0</v>
      </c>
      <c r="L49" s="6">
        <v>0</v>
      </c>
      <c r="M49" s="6">
        <v>0</v>
      </c>
      <c r="N49" s="10">
        <v>0</v>
      </c>
      <c r="O49" s="5">
        <v>0</v>
      </c>
      <c r="P49" s="6">
        <v>15</v>
      </c>
      <c r="Q49" s="6">
        <v>8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1</v>
      </c>
      <c r="X49" s="6">
        <v>0</v>
      </c>
      <c r="Y49" s="6">
        <v>0</v>
      </c>
      <c r="Z49" s="6">
        <v>0</v>
      </c>
      <c r="AA49" s="10">
        <v>0</v>
      </c>
      <c r="AB49" s="5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52">
        <v>0</v>
      </c>
      <c r="AO49">
        <f t="shared" si="9"/>
        <v>27</v>
      </c>
      <c r="AP49">
        <f t="shared" si="10"/>
        <v>2</v>
      </c>
      <c r="AQ49">
        <f t="shared" si="11"/>
        <v>4</v>
      </c>
      <c r="AR49">
        <f t="shared" si="12"/>
        <v>23</v>
      </c>
      <c r="AS49">
        <f t="shared" si="13"/>
        <v>0</v>
      </c>
      <c r="AT49">
        <f t="shared" si="14"/>
        <v>1</v>
      </c>
      <c r="AU49">
        <f t="shared" si="15"/>
        <v>0</v>
      </c>
      <c r="AV49">
        <f t="shared" si="16"/>
        <v>0</v>
      </c>
      <c r="AW49">
        <f t="shared" si="17"/>
        <v>0</v>
      </c>
    </row>
    <row r="50" spans="1:49" ht="18.75" customHeight="1">
      <c r="A50" s="14" t="s">
        <v>79</v>
      </c>
      <c r="B50" s="5">
        <v>1</v>
      </c>
      <c r="C50" s="6">
        <v>20</v>
      </c>
      <c r="D50" s="6">
        <v>8</v>
      </c>
      <c r="E50" s="6">
        <v>0</v>
      </c>
      <c r="F50" s="6">
        <v>0</v>
      </c>
      <c r="G50" s="6">
        <v>0</v>
      </c>
      <c r="H50" s="6">
        <v>2</v>
      </c>
      <c r="I50" s="6">
        <v>0</v>
      </c>
      <c r="J50" s="6">
        <v>4</v>
      </c>
      <c r="K50" s="6">
        <v>0</v>
      </c>
      <c r="L50" s="6">
        <v>0</v>
      </c>
      <c r="M50" s="6">
        <v>0</v>
      </c>
      <c r="N50" s="10">
        <v>0</v>
      </c>
      <c r="O50" s="5">
        <v>0</v>
      </c>
      <c r="P50" s="6">
        <v>12</v>
      </c>
      <c r="Q50" s="6">
        <v>3</v>
      </c>
      <c r="R50" s="6">
        <v>0</v>
      </c>
      <c r="S50" s="6">
        <v>0</v>
      </c>
      <c r="T50" s="6">
        <v>1</v>
      </c>
      <c r="U50" s="6">
        <v>0</v>
      </c>
      <c r="V50" s="6">
        <v>1</v>
      </c>
      <c r="W50" s="6">
        <v>1</v>
      </c>
      <c r="X50" s="6">
        <v>0</v>
      </c>
      <c r="Y50" s="6">
        <v>0</v>
      </c>
      <c r="Z50" s="6">
        <v>0</v>
      </c>
      <c r="AA50" s="10">
        <v>0</v>
      </c>
      <c r="AB50" s="5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52">
        <v>0</v>
      </c>
      <c r="AO50">
        <f t="shared" si="9"/>
        <v>29</v>
      </c>
      <c r="AP50">
        <f t="shared" si="10"/>
        <v>2</v>
      </c>
      <c r="AQ50">
        <f t="shared" si="11"/>
        <v>4</v>
      </c>
      <c r="AR50">
        <f t="shared" si="12"/>
        <v>15</v>
      </c>
      <c r="AS50">
        <f t="shared" si="13"/>
        <v>1</v>
      </c>
      <c r="AT50">
        <f t="shared" si="14"/>
        <v>2</v>
      </c>
      <c r="AU50">
        <f t="shared" si="15"/>
        <v>0</v>
      </c>
      <c r="AV50">
        <f t="shared" si="16"/>
        <v>0</v>
      </c>
      <c r="AW50">
        <f t="shared" si="17"/>
        <v>0</v>
      </c>
    </row>
    <row r="51" spans="1:49" ht="18.75" customHeight="1">
      <c r="A51" s="14" t="s">
        <v>80</v>
      </c>
      <c r="B51" s="5">
        <v>0</v>
      </c>
      <c r="C51" s="6">
        <v>27</v>
      </c>
      <c r="D51" s="6">
        <v>7</v>
      </c>
      <c r="E51" s="6">
        <v>0</v>
      </c>
      <c r="F51" s="6">
        <v>0</v>
      </c>
      <c r="G51" s="6">
        <v>1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0">
        <v>0</v>
      </c>
      <c r="O51" s="5">
        <v>0</v>
      </c>
      <c r="P51" s="6">
        <v>11</v>
      </c>
      <c r="Q51" s="6">
        <v>3</v>
      </c>
      <c r="R51" s="6">
        <v>0</v>
      </c>
      <c r="S51" s="6">
        <v>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10">
        <v>0</v>
      </c>
      <c r="AB51" s="5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52">
        <v>0</v>
      </c>
      <c r="AO51">
        <f t="shared" si="9"/>
        <v>34</v>
      </c>
      <c r="AP51">
        <f t="shared" si="10"/>
        <v>1</v>
      </c>
      <c r="AQ51">
        <f t="shared" si="11"/>
        <v>0</v>
      </c>
      <c r="AR51">
        <f t="shared" si="12"/>
        <v>14</v>
      </c>
      <c r="AS51">
        <f t="shared" si="13"/>
        <v>2</v>
      </c>
      <c r="AT51">
        <f t="shared" si="14"/>
        <v>0</v>
      </c>
      <c r="AU51">
        <f t="shared" si="15"/>
        <v>0</v>
      </c>
      <c r="AV51">
        <f t="shared" si="16"/>
        <v>0</v>
      </c>
      <c r="AW51">
        <f t="shared" si="17"/>
        <v>0</v>
      </c>
    </row>
    <row r="52" spans="1:49" ht="18.75" customHeight="1">
      <c r="A52" s="14" t="s">
        <v>81</v>
      </c>
      <c r="B52" s="5">
        <v>0</v>
      </c>
      <c r="C52" s="6">
        <v>26</v>
      </c>
      <c r="D52" s="6">
        <v>9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1</v>
      </c>
      <c r="K52" s="6">
        <v>0</v>
      </c>
      <c r="L52" s="6">
        <v>0</v>
      </c>
      <c r="M52" s="6">
        <v>0</v>
      </c>
      <c r="N52" s="10">
        <v>0</v>
      </c>
      <c r="O52" s="5">
        <v>0</v>
      </c>
      <c r="P52" s="6">
        <v>14</v>
      </c>
      <c r="Q52" s="6">
        <v>3</v>
      </c>
      <c r="R52" s="6">
        <v>0</v>
      </c>
      <c r="S52" s="6">
        <v>1</v>
      </c>
      <c r="T52" s="6">
        <v>2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10">
        <v>0</v>
      </c>
      <c r="AB52" s="5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52">
        <v>0</v>
      </c>
      <c r="AO52">
        <f t="shared" si="9"/>
        <v>35</v>
      </c>
      <c r="AP52">
        <f t="shared" si="10"/>
        <v>1</v>
      </c>
      <c r="AQ52">
        <f t="shared" si="11"/>
        <v>1</v>
      </c>
      <c r="AR52">
        <f t="shared" si="12"/>
        <v>17</v>
      </c>
      <c r="AS52">
        <f t="shared" si="13"/>
        <v>3</v>
      </c>
      <c r="AT52">
        <f t="shared" si="14"/>
        <v>0</v>
      </c>
      <c r="AU52">
        <f t="shared" si="15"/>
        <v>0</v>
      </c>
      <c r="AV52">
        <f t="shared" si="16"/>
        <v>0</v>
      </c>
      <c r="AW52">
        <f t="shared" si="17"/>
        <v>0</v>
      </c>
    </row>
    <row r="53" spans="1:49" ht="18.75" customHeight="1">
      <c r="A53" s="14" t="s">
        <v>82</v>
      </c>
      <c r="B53" s="5">
        <v>0</v>
      </c>
      <c r="C53" s="6">
        <v>18</v>
      </c>
      <c r="D53" s="6">
        <v>4</v>
      </c>
      <c r="E53" s="6">
        <v>0</v>
      </c>
      <c r="F53" s="6">
        <v>2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0">
        <v>0</v>
      </c>
      <c r="O53" s="5">
        <v>0</v>
      </c>
      <c r="P53" s="6">
        <v>12</v>
      </c>
      <c r="Q53" s="6">
        <v>2</v>
      </c>
      <c r="R53" s="6">
        <v>0</v>
      </c>
      <c r="S53" s="6">
        <v>2</v>
      </c>
      <c r="T53" s="6">
        <v>0</v>
      </c>
      <c r="U53" s="6">
        <v>0</v>
      </c>
      <c r="V53" s="6">
        <v>0</v>
      </c>
      <c r="W53" s="6">
        <v>1</v>
      </c>
      <c r="X53" s="6">
        <v>0</v>
      </c>
      <c r="Y53" s="6">
        <v>0</v>
      </c>
      <c r="Z53" s="6">
        <v>0</v>
      </c>
      <c r="AA53" s="10">
        <v>0</v>
      </c>
      <c r="AB53" s="5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52">
        <v>0</v>
      </c>
      <c r="AO53">
        <f t="shared" si="9"/>
        <v>22</v>
      </c>
      <c r="AP53">
        <f t="shared" si="10"/>
        <v>2</v>
      </c>
      <c r="AQ53">
        <f t="shared" si="11"/>
        <v>0</v>
      </c>
      <c r="AR53">
        <f t="shared" si="12"/>
        <v>14</v>
      </c>
      <c r="AS53">
        <f t="shared" si="13"/>
        <v>2</v>
      </c>
      <c r="AT53">
        <f t="shared" si="14"/>
        <v>1</v>
      </c>
      <c r="AU53">
        <f t="shared" si="15"/>
        <v>0</v>
      </c>
      <c r="AV53">
        <f t="shared" si="16"/>
        <v>0</v>
      </c>
      <c r="AW53">
        <f t="shared" si="17"/>
        <v>0</v>
      </c>
    </row>
    <row r="54" spans="1:49" ht="18.75" customHeight="1">
      <c r="A54" s="14" t="s">
        <v>83</v>
      </c>
      <c r="B54" s="5">
        <v>0</v>
      </c>
      <c r="C54" s="6">
        <v>30</v>
      </c>
      <c r="D54" s="6">
        <v>5</v>
      </c>
      <c r="E54" s="6">
        <v>1</v>
      </c>
      <c r="F54" s="6">
        <v>2</v>
      </c>
      <c r="G54" s="6">
        <v>1</v>
      </c>
      <c r="H54" s="6">
        <v>0</v>
      </c>
      <c r="I54" s="6">
        <v>0</v>
      </c>
      <c r="J54" s="6">
        <v>2</v>
      </c>
      <c r="K54" s="6">
        <v>0</v>
      </c>
      <c r="L54" s="6">
        <v>0</v>
      </c>
      <c r="M54" s="6">
        <v>0</v>
      </c>
      <c r="N54" s="10">
        <v>0</v>
      </c>
      <c r="O54" s="5">
        <v>0</v>
      </c>
      <c r="P54" s="6">
        <v>16</v>
      </c>
      <c r="Q54" s="6">
        <v>9</v>
      </c>
      <c r="R54" s="6">
        <v>0</v>
      </c>
      <c r="S54" s="6">
        <v>3</v>
      </c>
      <c r="T54" s="6">
        <v>1</v>
      </c>
      <c r="U54" s="6">
        <v>0</v>
      </c>
      <c r="V54" s="6">
        <v>0</v>
      </c>
      <c r="W54" s="6">
        <v>1</v>
      </c>
      <c r="X54" s="6">
        <v>0</v>
      </c>
      <c r="Y54" s="6">
        <v>0</v>
      </c>
      <c r="Z54" s="6">
        <v>0</v>
      </c>
      <c r="AA54" s="10">
        <v>0</v>
      </c>
      <c r="AB54" s="5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52">
        <v>0</v>
      </c>
      <c r="AO54">
        <f t="shared" si="9"/>
        <v>35</v>
      </c>
      <c r="AP54">
        <f t="shared" si="10"/>
        <v>4</v>
      </c>
      <c r="AQ54">
        <f t="shared" si="11"/>
        <v>2</v>
      </c>
      <c r="AR54">
        <f t="shared" si="12"/>
        <v>25</v>
      </c>
      <c r="AS54">
        <f t="shared" si="13"/>
        <v>4</v>
      </c>
      <c r="AT54">
        <f t="shared" si="14"/>
        <v>1</v>
      </c>
      <c r="AU54">
        <f t="shared" si="15"/>
        <v>0</v>
      </c>
      <c r="AV54">
        <f t="shared" si="16"/>
        <v>0</v>
      </c>
      <c r="AW54">
        <f t="shared" si="17"/>
        <v>0</v>
      </c>
    </row>
    <row r="55" spans="1:49" ht="18.75" customHeight="1">
      <c r="A55" s="14" t="s">
        <v>84</v>
      </c>
      <c r="B55" s="5">
        <v>0</v>
      </c>
      <c r="C55" s="6">
        <v>23</v>
      </c>
      <c r="D55" s="6">
        <v>10</v>
      </c>
      <c r="E55" s="6">
        <v>0</v>
      </c>
      <c r="F55" s="6">
        <v>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0">
        <v>0</v>
      </c>
      <c r="O55" s="5">
        <v>0</v>
      </c>
      <c r="P55" s="6">
        <v>19</v>
      </c>
      <c r="Q55" s="6">
        <v>1</v>
      </c>
      <c r="R55" s="6">
        <v>0</v>
      </c>
      <c r="S55" s="6">
        <v>3</v>
      </c>
      <c r="T55" s="6">
        <v>0</v>
      </c>
      <c r="U55" s="6">
        <v>0</v>
      </c>
      <c r="V55" s="6">
        <v>1</v>
      </c>
      <c r="W55" s="6">
        <v>2</v>
      </c>
      <c r="X55" s="6">
        <v>0</v>
      </c>
      <c r="Y55" s="6">
        <v>0</v>
      </c>
      <c r="Z55" s="6">
        <v>0</v>
      </c>
      <c r="AA55" s="10">
        <v>0</v>
      </c>
      <c r="AB55" s="5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52">
        <v>0</v>
      </c>
      <c r="AO55">
        <f t="shared" si="9"/>
        <v>33</v>
      </c>
      <c r="AP55">
        <f t="shared" si="10"/>
        <v>2</v>
      </c>
      <c r="AQ55">
        <f t="shared" si="11"/>
        <v>0</v>
      </c>
      <c r="AR55">
        <f t="shared" si="12"/>
        <v>20</v>
      </c>
      <c r="AS55">
        <f t="shared" si="13"/>
        <v>3</v>
      </c>
      <c r="AT55">
        <f t="shared" si="14"/>
        <v>3</v>
      </c>
      <c r="AU55">
        <f t="shared" si="15"/>
        <v>0</v>
      </c>
      <c r="AV55">
        <f t="shared" si="16"/>
        <v>0</v>
      </c>
      <c r="AW55">
        <f t="shared" si="17"/>
        <v>0</v>
      </c>
    </row>
    <row r="56" spans="1:49" ht="18.75" customHeight="1">
      <c r="A56" s="14" t="s">
        <v>85</v>
      </c>
      <c r="B56" s="5">
        <v>1</v>
      </c>
      <c r="C56" s="6">
        <v>20</v>
      </c>
      <c r="D56" s="6">
        <v>7</v>
      </c>
      <c r="E56" s="6">
        <v>2</v>
      </c>
      <c r="F56" s="6">
        <v>2</v>
      </c>
      <c r="G56" s="6">
        <v>1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0">
        <v>0</v>
      </c>
      <c r="O56" s="5">
        <v>0</v>
      </c>
      <c r="P56" s="6">
        <v>13</v>
      </c>
      <c r="Q56" s="6">
        <v>4</v>
      </c>
      <c r="R56" s="6">
        <v>0</v>
      </c>
      <c r="S56" s="6">
        <v>2</v>
      </c>
      <c r="T56" s="6">
        <v>3</v>
      </c>
      <c r="U56" s="6">
        <v>0</v>
      </c>
      <c r="V56" s="6">
        <v>0</v>
      </c>
      <c r="W56" s="6">
        <v>1</v>
      </c>
      <c r="X56" s="6">
        <v>0</v>
      </c>
      <c r="Y56" s="6">
        <v>0</v>
      </c>
      <c r="Z56" s="6">
        <v>0</v>
      </c>
      <c r="AA56" s="10">
        <v>0</v>
      </c>
      <c r="AB56" s="5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52">
        <v>0</v>
      </c>
      <c r="AO56">
        <f t="shared" si="9"/>
        <v>28</v>
      </c>
      <c r="AP56">
        <f t="shared" si="10"/>
        <v>6</v>
      </c>
      <c r="AQ56">
        <f t="shared" si="11"/>
        <v>0</v>
      </c>
      <c r="AR56">
        <f t="shared" si="12"/>
        <v>17</v>
      </c>
      <c r="AS56">
        <f t="shared" si="13"/>
        <v>5</v>
      </c>
      <c r="AT56">
        <f t="shared" si="14"/>
        <v>1</v>
      </c>
      <c r="AU56">
        <f t="shared" si="15"/>
        <v>0</v>
      </c>
      <c r="AV56">
        <f t="shared" si="16"/>
        <v>0</v>
      </c>
      <c r="AW56">
        <f t="shared" si="17"/>
        <v>0</v>
      </c>
    </row>
    <row r="57" spans="1:49" ht="18.75" customHeight="1">
      <c r="A57" s="14" t="s">
        <v>86</v>
      </c>
      <c r="B57" s="5">
        <v>1</v>
      </c>
      <c r="C57" s="6">
        <v>19</v>
      </c>
      <c r="D57" s="6">
        <v>2</v>
      </c>
      <c r="E57" s="6">
        <v>0</v>
      </c>
      <c r="F57" s="6">
        <v>0</v>
      </c>
      <c r="G57" s="6">
        <v>1</v>
      </c>
      <c r="H57" s="6">
        <v>0</v>
      </c>
      <c r="I57" s="6">
        <v>0</v>
      </c>
      <c r="J57" s="6">
        <v>2</v>
      </c>
      <c r="K57" s="6">
        <v>0</v>
      </c>
      <c r="L57" s="6">
        <v>0</v>
      </c>
      <c r="M57" s="6">
        <v>0</v>
      </c>
      <c r="N57" s="10">
        <v>0</v>
      </c>
      <c r="O57" s="5">
        <v>0</v>
      </c>
      <c r="P57" s="6">
        <v>24</v>
      </c>
      <c r="Q57" s="6">
        <v>7</v>
      </c>
      <c r="R57" s="6">
        <v>0</v>
      </c>
      <c r="S57" s="6">
        <v>2</v>
      </c>
      <c r="T57" s="6">
        <v>1</v>
      </c>
      <c r="U57" s="6">
        <v>0</v>
      </c>
      <c r="V57" s="6">
        <v>0</v>
      </c>
      <c r="W57" s="6">
        <v>3</v>
      </c>
      <c r="X57" s="6">
        <v>0</v>
      </c>
      <c r="Y57" s="6">
        <v>0</v>
      </c>
      <c r="Z57" s="6">
        <v>0</v>
      </c>
      <c r="AA57" s="10">
        <v>0</v>
      </c>
      <c r="AB57" s="5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52">
        <v>0</v>
      </c>
      <c r="AO57">
        <f t="shared" si="9"/>
        <v>22</v>
      </c>
      <c r="AP57">
        <f t="shared" si="10"/>
        <v>1</v>
      </c>
      <c r="AQ57">
        <f t="shared" si="11"/>
        <v>2</v>
      </c>
      <c r="AR57">
        <f t="shared" si="12"/>
        <v>31</v>
      </c>
      <c r="AS57">
        <f t="shared" si="13"/>
        <v>3</v>
      </c>
      <c r="AT57">
        <f t="shared" si="14"/>
        <v>3</v>
      </c>
      <c r="AU57">
        <f t="shared" si="15"/>
        <v>0</v>
      </c>
      <c r="AV57">
        <f t="shared" si="16"/>
        <v>0</v>
      </c>
      <c r="AW57">
        <f t="shared" si="17"/>
        <v>0</v>
      </c>
    </row>
    <row r="58" spans="1:49" ht="18.75" customHeight="1">
      <c r="A58" s="14" t="s">
        <v>87</v>
      </c>
      <c r="B58" s="5">
        <v>1</v>
      </c>
      <c r="C58" s="6">
        <v>27</v>
      </c>
      <c r="D58" s="6">
        <v>1</v>
      </c>
      <c r="E58" s="6">
        <v>0</v>
      </c>
      <c r="F58" s="6">
        <v>3</v>
      </c>
      <c r="G58" s="6">
        <v>1</v>
      </c>
      <c r="H58" s="6">
        <v>0</v>
      </c>
      <c r="I58" s="6">
        <v>0</v>
      </c>
      <c r="J58" s="6">
        <v>2</v>
      </c>
      <c r="K58" s="6">
        <v>1</v>
      </c>
      <c r="L58" s="6">
        <v>0</v>
      </c>
      <c r="M58" s="6">
        <v>0</v>
      </c>
      <c r="N58" s="10">
        <v>0</v>
      </c>
      <c r="O58" s="5">
        <v>0</v>
      </c>
      <c r="P58" s="6">
        <v>17</v>
      </c>
      <c r="Q58" s="6">
        <v>4</v>
      </c>
      <c r="R58" s="6">
        <v>0</v>
      </c>
      <c r="S58" s="6">
        <v>2</v>
      </c>
      <c r="T58" s="6">
        <v>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10">
        <v>0</v>
      </c>
      <c r="AB58" s="5">
        <v>0</v>
      </c>
      <c r="AC58" s="6">
        <v>0</v>
      </c>
      <c r="AD58" s="6">
        <v>1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52">
        <v>0</v>
      </c>
      <c r="AO58">
        <f t="shared" si="9"/>
        <v>29</v>
      </c>
      <c r="AP58">
        <f t="shared" si="10"/>
        <v>4</v>
      </c>
      <c r="AQ58">
        <f t="shared" si="11"/>
        <v>3</v>
      </c>
      <c r="AR58">
        <f t="shared" si="12"/>
        <v>21</v>
      </c>
      <c r="AS58">
        <f t="shared" si="13"/>
        <v>3</v>
      </c>
      <c r="AT58">
        <f t="shared" si="14"/>
        <v>0</v>
      </c>
      <c r="AU58">
        <f t="shared" si="15"/>
        <v>1</v>
      </c>
      <c r="AV58">
        <f t="shared" si="16"/>
        <v>0</v>
      </c>
      <c r="AW58">
        <f t="shared" si="17"/>
        <v>0</v>
      </c>
    </row>
    <row r="59" spans="1:49" ht="18.75" customHeight="1">
      <c r="A59" s="14" t="s">
        <v>88</v>
      </c>
      <c r="B59" s="5">
        <v>0</v>
      </c>
      <c r="C59" s="6">
        <v>17</v>
      </c>
      <c r="D59" s="6">
        <v>6</v>
      </c>
      <c r="E59" s="6">
        <v>1</v>
      </c>
      <c r="F59" s="6">
        <v>1</v>
      </c>
      <c r="G59" s="6">
        <v>0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0">
        <v>0</v>
      </c>
      <c r="O59" s="5">
        <v>0</v>
      </c>
      <c r="P59" s="6">
        <v>21</v>
      </c>
      <c r="Q59" s="6">
        <v>4</v>
      </c>
      <c r="R59" s="6">
        <v>0</v>
      </c>
      <c r="S59" s="6">
        <v>0</v>
      </c>
      <c r="T59" s="6">
        <v>1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10">
        <v>0</v>
      </c>
      <c r="AB59" s="5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52">
        <v>0</v>
      </c>
      <c r="AO59">
        <f t="shared" si="9"/>
        <v>23</v>
      </c>
      <c r="AP59">
        <f t="shared" si="10"/>
        <v>3</v>
      </c>
      <c r="AQ59">
        <f t="shared" si="11"/>
        <v>0</v>
      </c>
      <c r="AR59">
        <f t="shared" si="12"/>
        <v>25</v>
      </c>
      <c r="AS59">
        <f t="shared" si="13"/>
        <v>1</v>
      </c>
      <c r="AT59">
        <f t="shared" si="14"/>
        <v>0</v>
      </c>
      <c r="AU59">
        <f t="shared" si="15"/>
        <v>0</v>
      </c>
      <c r="AV59">
        <f t="shared" si="16"/>
        <v>0</v>
      </c>
      <c r="AW59">
        <f t="shared" si="17"/>
        <v>0</v>
      </c>
    </row>
    <row r="60" spans="1:49" ht="18.75" customHeight="1">
      <c r="A60" s="14" t="s">
        <v>89</v>
      </c>
      <c r="B60" s="5">
        <v>0</v>
      </c>
      <c r="C60" s="6">
        <v>25</v>
      </c>
      <c r="D60" s="6">
        <v>7</v>
      </c>
      <c r="E60" s="6">
        <v>0</v>
      </c>
      <c r="F60" s="6">
        <v>1</v>
      </c>
      <c r="G60" s="6">
        <v>0</v>
      </c>
      <c r="H60" s="6">
        <v>0</v>
      </c>
      <c r="I60" s="6">
        <v>1</v>
      </c>
      <c r="J60" s="6">
        <v>1</v>
      </c>
      <c r="K60" s="6">
        <v>1</v>
      </c>
      <c r="L60" s="6">
        <v>0</v>
      </c>
      <c r="M60" s="6">
        <v>0</v>
      </c>
      <c r="N60" s="10">
        <v>0</v>
      </c>
      <c r="O60" s="5">
        <v>0</v>
      </c>
      <c r="P60" s="6">
        <v>16</v>
      </c>
      <c r="Q60" s="6">
        <v>4</v>
      </c>
      <c r="R60" s="6">
        <v>0</v>
      </c>
      <c r="S60" s="6">
        <v>2</v>
      </c>
      <c r="T60" s="6">
        <v>0</v>
      </c>
      <c r="U60" s="6">
        <v>0</v>
      </c>
      <c r="V60" s="6">
        <v>0</v>
      </c>
      <c r="W60" s="6">
        <v>2</v>
      </c>
      <c r="X60" s="6">
        <v>1</v>
      </c>
      <c r="Y60" s="6">
        <v>0</v>
      </c>
      <c r="Z60" s="6">
        <v>0</v>
      </c>
      <c r="AA60" s="10">
        <v>0</v>
      </c>
      <c r="AB60" s="5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52">
        <v>0</v>
      </c>
      <c r="AO60">
        <f t="shared" si="9"/>
        <v>32</v>
      </c>
      <c r="AP60">
        <f t="shared" si="10"/>
        <v>1</v>
      </c>
      <c r="AQ60">
        <f t="shared" si="11"/>
        <v>3</v>
      </c>
      <c r="AR60">
        <f t="shared" si="12"/>
        <v>20</v>
      </c>
      <c r="AS60">
        <f t="shared" si="13"/>
        <v>2</v>
      </c>
      <c r="AT60">
        <f t="shared" si="14"/>
        <v>3</v>
      </c>
      <c r="AU60">
        <f t="shared" si="15"/>
        <v>0</v>
      </c>
      <c r="AV60">
        <f t="shared" si="16"/>
        <v>0</v>
      </c>
      <c r="AW60">
        <f t="shared" si="17"/>
        <v>0</v>
      </c>
    </row>
    <row r="61" spans="1:49" ht="18.75" customHeight="1">
      <c r="A61" s="14" t="s">
        <v>90</v>
      </c>
      <c r="B61" s="5">
        <v>1</v>
      </c>
      <c r="C61" s="6">
        <v>22</v>
      </c>
      <c r="D61" s="6">
        <v>4</v>
      </c>
      <c r="E61" s="6">
        <v>2</v>
      </c>
      <c r="F61" s="6">
        <v>2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0">
        <v>0</v>
      </c>
      <c r="O61" s="5">
        <v>0</v>
      </c>
      <c r="P61" s="6">
        <v>26</v>
      </c>
      <c r="Q61" s="6">
        <v>4</v>
      </c>
      <c r="R61" s="6">
        <v>0</v>
      </c>
      <c r="S61" s="6">
        <v>0</v>
      </c>
      <c r="T61" s="6">
        <v>1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10">
        <v>0</v>
      </c>
      <c r="AB61" s="5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52">
        <v>0</v>
      </c>
      <c r="AO61">
        <f t="shared" si="9"/>
        <v>27</v>
      </c>
      <c r="AP61">
        <f t="shared" si="10"/>
        <v>4</v>
      </c>
      <c r="AQ61">
        <f t="shared" si="11"/>
        <v>0</v>
      </c>
      <c r="AR61">
        <f t="shared" si="12"/>
        <v>30</v>
      </c>
      <c r="AS61">
        <f t="shared" si="13"/>
        <v>1</v>
      </c>
      <c r="AT61">
        <f t="shared" si="14"/>
        <v>0</v>
      </c>
      <c r="AU61">
        <f t="shared" si="15"/>
        <v>0</v>
      </c>
      <c r="AV61">
        <f t="shared" si="16"/>
        <v>0</v>
      </c>
      <c r="AW61">
        <f t="shared" si="17"/>
        <v>0</v>
      </c>
    </row>
    <row r="62" spans="1:49" ht="18.75" customHeight="1">
      <c r="A62" s="14" t="s">
        <v>91</v>
      </c>
      <c r="B62" s="5">
        <v>0</v>
      </c>
      <c r="C62" s="6">
        <v>20</v>
      </c>
      <c r="D62" s="6">
        <v>5</v>
      </c>
      <c r="E62" s="6">
        <v>1</v>
      </c>
      <c r="F62" s="6">
        <v>1</v>
      </c>
      <c r="G62" s="6">
        <v>0</v>
      </c>
      <c r="H62" s="6">
        <v>0</v>
      </c>
      <c r="I62" s="6">
        <v>0</v>
      </c>
      <c r="J62" s="6">
        <v>2</v>
      </c>
      <c r="K62" s="6">
        <v>0</v>
      </c>
      <c r="L62" s="6">
        <v>0</v>
      </c>
      <c r="M62" s="6">
        <v>0</v>
      </c>
      <c r="N62" s="10">
        <v>0</v>
      </c>
      <c r="O62" s="5">
        <v>0</v>
      </c>
      <c r="P62" s="6">
        <v>14</v>
      </c>
      <c r="Q62" s="6">
        <v>5</v>
      </c>
      <c r="R62" s="6">
        <v>0</v>
      </c>
      <c r="S62" s="6">
        <v>3</v>
      </c>
      <c r="T62" s="6">
        <v>2</v>
      </c>
      <c r="U62" s="6">
        <v>0</v>
      </c>
      <c r="V62" s="6">
        <v>0</v>
      </c>
      <c r="W62" s="6">
        <v>2</v>
      </c>
      <c r="X62" s="6">
        <v>0</v>
      </c>
      <c r="Y62" s="6">
        <v>0</v>
      </c>
      <c r="Z62" s="6">
        <v>0</v>
      </c>
      <c r="AA62" s="10">
        <v>0</v>
      </c>
      <c r="AB62" s="5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52">
        <v>0</v>
      </c>
      <c r="AO62">
        <f t="shared" si="9"/>
        <v>25</v>
      </c>
      <c r="AP62">
        <f t="shared" si="10"/>
        <v>2</v>
      </c>
      <c r="AQ62">
        <f t="shared" si="11"/>
        <v>2</v>
      </c>
      <c r="AR62">
        <f t="shared" si="12"/>
        <v>19</v>
      </c>
      <c r="AS62">
        <f t="shared" si="13"/>
        <v>5</v>
      </c>
      <c r="AT62">
        <f t="shared" si="14"/>
        <v>2</v>
      </c>
      <c r="AU62">
        <f t="shared" si="15"/>
        <v>0</v>
      </c>
      <c r="AV62">
        <f t="shared" si="16"/>
        <v>0</v>
      </c>
      <c r="AW62">
        <f t="shared" si="17"/>
        <v>0</v>
      </c>
    </row>
    <row r="63" spans="1:49" ht="18.75" customHeight="1">
      <c r="A63" s="14" t="s">
        <v>92</v>
      </c>
      <c r="B63" s="5">
        <v>0</v>
      </c>
      <c r="C63" s="6">
        <v>26</v>
      </c>
      <c r="D63" s="6">
        <v>14</v>
      </c>
      <c r="E63" s="6">
        <v>0</v>
      </c>
      <c r="F63" s="6">
        <v>2</v>
      </c>
      <c r="G63" s="6">
        <v>0</v>
      </c>
      <c r="H63" s="6">
        <v>1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0">
        <v>0</v>
      </c>
      <c r="O63" s="5">
        <v>1</v>
      </c>
      <c r="P63" s="6">
        <v>21</v>
      </c>
      <c r="Q63" s="6">
        <v>4</v>
      </c>
      <c r="R63" s="6">
        <v>0</v>
      </c>
      <c r="S63" s="6">
        <v>1</v>
      </c>
      <c r="T63" s="6">
        <v>0</v>
      </c>
      <c r="U63" s="6">
        <v>1</v>
      </c>
      <c r="V63" s="6">
        <v>2</v>
      </c>
      <c r="W63" s="6">
        <v>0</v>
      </c>
      <c r="X63" s="6">
        <v>0</v>
      </c>
      <c r="Y63" s="6">
        <v>0</v>
      </c>
      <c r="Z63" s="6">
        <v>0</v>
      </c>
      <c r="AA63" s="10">
        <v>0</v>
      </c>
      <c r="AB63" s="5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52">
        <v>0</v>
      </c>
      <c r="AO63">
        <f t="shared" si="9"/>
        <v>40</v>
      </c>
      <c r="AP63">
        <f t="shared" si="10"/>
        <v>3</v>
      </c>
      <c r="AQ63">
        <f t="shared" si="11"/>
        <v>0</v>
      </c>
      <c r="AR63">
        <f t="shared" si="12"/>
        <v>26</v>
      </c>
      <c r="AS63">
        <f t="shared" si="13"/>
        <v>2</v>
      </c>
      <c r="AT63">
        <f t="shared" si="14"/>
        <v>2</v>
      </c>
      <c r="AU63">
        <f t="shared" si="15"/>
        <v>0</v>
      </c>
      <c r="AV63">
        <f t="shared" si="16"/>
        <v>0</v>
      </c>
      <c r="AW63">
        <f t="shared" si="17"/>
        <v>0</v>
      </c>
    </row>
    <row r="64" spans="1:49" ht="18.75" customHeight="1">
      <c r="A64" s="14" t="s">
        <v>93</v>
      </c>
      <c r="B64" s="5">
        <v>0</v>
      </c>
      <c r="C64" s="6">
        <v>29</v>
      </c>
      <c r="D64" s="6">
        <v>4</v>
      </c>
      <c r="E64" s="6">
        <v>1</v>
      </c>
      <c r="F64" s="6">
        <v>2</v>
      </c>
      <c r="G64" s="6">
        <v>0</v>
      </c>
      <c r="H64" s="6">
        <v>0</v>
      </c>
      <c r="I64" s="6">
        <v>0</v>
      </c>
      <c r="J64" s="6">
        <v>1</v>
      </c>
      <c r="K64" s="6">
        <v>1</v>
      </c>
      <c r="L64" s="6">
        <v>0</v>
      </c>
      <c r="M64" s="6">
        <v>0</v>
      </c>
      <c r="N64" s="10">
        <v>0</v>
      </c>
      <c r="O64" s="5">
        <v>0</v>
      </c>
      <c r="P64" s="6">
        <v>15</v>
      </c>
      <c r="Q64" s="6">
        <v>3</v>
      </c>
      <c r="R64" s="6">
        <v>0</v>
      </c>
      <c r="S64" s="6">
        <v>5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10">
        <v>0</v>
      </c>
      <c r="AB64" s="5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52">
        <v>0</v>
      </c>
      <c r="AO64">
        <f t="shared" si="9"/>
        <v>33</v>
      </c>
      <c r="AP64">
        <f t="shared" si="10"/>
        <v>3</v>
      </c>
      <c r="AQ64">
        <f t="shared" si="11"/>
        <v>2</v>
      </c>
      <c r="AR64">
        <f t="shared" si="12"/>
        <v>18</v>
      </c>
      <c r="AS64">
        <f t="shared" si="13"/>
        <v>5</v>
      </c>
      <c r="AT64">
        <f t="shared" si="14"/>
        <v>0</v>
      </c>
      <c r="AU64">
        <f t="shared" si="15"/>
        <v>0</v>
      </c>
      <c r="AV64">
        <f t="shared" si="16"/>
        <v>0</v>
      </c>
      <c r="AW64">
        <f t="shared" si="17"/>
        <v>0</v>
      </c>
    </row>
    <row r="65" spans="1:49" ht="18.75" customHeight="1">
      <c r="A65" s="14" t="s">
        <v>94</v>
      </c>
      <c r="B65" s="5">
        <v>0</v>
      </c>
      <c r="C65" s="6">
        <v>29</v>
      </c>
      <c r="D65" s="6">
        <v>6</v>
      </c>
      <c r="E65" s="6">
        <v>1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0</v>
      </c>
      <c r="M65" s="6">
        <v>0</v>
      </c>
      <c r="N65" s="10">
        <v>0</v>
      </c>
      <c r="O65" s="5">
        <v>0</v>
      </c>
      <c r="P65" s="6">
        <v>33</v>
      </c>
      <c r="Q65" s="6">
        <v>5</v>
      </c>
      <c r="R65" s="6">
        <v>0</v>
      </c>
      <c r="S65" s="6">
        <v>2</v>
      </c>
      <c r="T65" s="6">
        <v>1</v>
      </c>
      <c r="U65" s="6">
        <v>0</v>
      </c>
      <c r="V65" s="6">
        <v>1</v>
      </c>
      <c r="W65" s="6">
        <v>0</v>
      </c>
      <c r="X65" s="6">
        <v>0</v>
      </c>
      <c r="Y65" s="6">
        <v>0</v>
      </c>
      <c r="Z65" s="6">
        <v>0</v>
      </c>
      <c r="AA65" s="10">
        <v>0</v>
      </c>
      <c r="AB65" s="5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52">
        <v>0</v>
      </c>
      <c r="AO65">
        <f t="shared" si="9"/>
        <v>35</v>
      </c>
      <c r="AP65">
        <f t="shared" si="10"/>
        <v>1</v>
      </c>
      <c r="AQ65">
        <f t="shared" si="11"/>
        <v>1</v>
      </c>
      <c r="AR65">
        <f t="shared" si="12"/>
        <v>38</v>
      </c>
      <c r="AS65">
        <f t="shared" si="13"/>
        <v>3</v>
      </c>
      <c r="AT65">
        <f t="shared" si="14"/>
        <v>1</v>
      </c>
      <c r="AU65">
        <f t="shared" si="15"/>
        <v>0</v>
      </c>
      <c r="AV65">
        <f t="shared" si="16"/>
        <v>0</v>
      </c>
      <c r="AW65">
        <f t="shared" si="17"/>
        <v>0</v>
      </c>
    </row>
    <row r="66" spans="1:49" ht="18.75" customHeight="1">
      <c r="A66" s="14" t="s">
        <v>95</v>
      </c>
      <c r="B66" s="5">
        <v>1</v>
      </c>
      <c r="C66" s="6">
        <v>24</v>
      </c>
      <c r="D66" s="6">
        <v>2</v>
      </c>
      <c r="E66" s="6">
        <v>2</v>
      </c>
      <c r="F66" s="6">
        <v>0</v>
      </c>
      <c r="G66" s="6">
        <v>0</v>
      </c>
      <c r="H66" s="6">
        <v>0</v>
      </c>
      <c r="I66" s="6">
        <v>1</v>
      </c>
      <c r="J66" s="6">
        <v>1</v>
      </c>
      <c r="K66" s="6">
        <v>0</v>
      </c>
      <c r="L66" s="6">
        <v>0</v>
      </c>
      <c r="M66" s="6">
        <v>0</v>
      </c>
      <c r="N66" s="10">
        <v>0</v>
      </c>
      <c r="O66" s="5">
        <v>0</v>
      </c>
      <c r="P66" s="6">
        <v>18</v>
      </c>
      <c r="Q66" s="6">
        <v>3</v>
      </c>
      <c r="R66" s="6">
        <v>0</v>
      </c>
      <c r="S66" s="6">
        <v>1</v>
      </c>
      <c r="T66" s="6">
        <v>2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10">
        <v>0</v>
      </c>
      <c r="AB66" s="5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52">
        <v>0</v>
      </c>
      <c r="AO66">
        <f t="shared" si="9"/>
        <v>27</v>
      </c>
      <c r="AP66">
        <f t="shared" si="10"/>
        <v>2</v>
      </c>
      <c r="AQ66">
        <f t="shared" si="11"/>
        <v>2</v>
      </c>
      <c r="AR66">
        <f t="shared" si="12"/>
        <v>21</v>
      </c>
      <c r="AS66">
        <f t="shared" si="13"/>
        <v>3</v>
      </c>
      <c r="AT66">
        <f t="shared" si="14"/>
        <v>0</v>
      </c>
      <c r="AU66">
        <f t="shared" si="15"/>
        <v>0</v>
      </c>
      <c r="AV66">
        <f t="shared" si="16"/>
        <v>0</v>
      </c>
      <c r="AW66">
        <f t="shared" si="17"/>
        <v>0</v>
      </c>
    </row>
    <row r="67" spans="1:49" ht="18.75" customHeight="1">
      <c r="A67" s="14" t="s">
        <v>96</v>
      </c>
      <c r="B67" s="5">
        <v>0</v>
      </c>
      <c r="C67" s="6">
        <v>32</v>
      </c>
      <c r="D67" s="6">
        <v>9</v>
      </c>
      <c r="E67" s="6">
        <v>1</v>
      </c>
      <c r="F67" s="6">
        <v>0</v>
      </c>
      <c r="G67" s="6">
        <v>0</v>
      </c>
      <c r="H67" s="6">
        <v>0</v>
      </c>
      <c r="I67" s="6">
        <v>0</v>
      </c>
      <c r="J67" s="6">
        <v>1</v>
      </c>
      <c r="K67" s="6">
        <v>0</v>
      </c>
      <c r="L67" s="6">
        <v>0</v>
      </c>
      <c r="M67" s="6">
        <v>0</v>
      </c>
      <c r="N67" s="10">
        <v>0</v>
      </c>
      <c r="O67" s="5">
        <v>0</v>
      </c>
      <c r="P67" s="6">
        <v>26</v>
      </c>
      <c r="Q67" s="6">
        <v>12</v>
      </c>
      <c r="R67" s="6">
        <v>0</v>
      </c>
      <c r="S67" s="6">
        <v>1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10">
        <v>0</v>
      </c>
      <c r="AB67" s="5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52">
        <v>0</v>
      </c>
      <c r="AO67">
        <f t="shared" ref="AO67:AO98" si="18">SUM(B67:D67)</f>
        <v>41</v>
      </c>
      <c r="AP67">
        <f t="shared" ref="AP67:AP98" si="19">SUM(E67:H67)</f>
        <v>1</v>
      </c>
      <c r="AQ67">
        <f t="shared" ref="AQ67:AQ98" si="20">SUM(I67:N67)</f>
        <v>1</v>
      </c>
      <c r="AR67">
        <f t="shared" ref="AR67:AR98" si="21">SUM(O67:Q67)</f>
        <v>38</v>
      </c>
      <c r="AS67">
        <f t="shared" ref="AS67:AS98" si="22">SUM(R67:U67)</f>
        <v>1</v>
      </c>
      <c r="AT67">
        <f t="shared" ref="AT67:AT98" si="23">SUM(V67:AA67)</f>
        <v>0</v>
      </c>
      <c r="AU67">
        <f t="shared" ref="AU67:AU98" si="24">SUM(AB67:AD67)</f>
        <v>0</v>
      </c>
      <c r="AV67">
        <f t="shared" ref="AV67:AV98" si="25">SUM(AE67:AH67)</f>
        <v>0</v>
      </c>
      <c r="AW67">
        <f t="shared" ref="AW67:AW98" si="26">SUM(AI67:AN67)</f>
        <v>0</v>
      </c>
    </row>
    <row r="68" spans="1:49" ht="18.75" customHeight="1">
      <c r="A68" s="14" t="s">
        <v>97</v>
      </c>
      <c r="B68" s="5">
        <v>0</v>
      </c>
      <c r="C68" s="6">
        <v>37</v>
      </c>
      <c r="D68" s="6">
        <v>3</v>
      </c>
      <c r="E68" s="6">
        <v>2</v>
      </c>
      <c r="F68" s="6">
        <v>0</v>
      </c>
      <c r="G68" s="6">
        <v>0</v>
      </c>
      <c r="H68" s="6">
        <v>0</v>
      </c>
      <c r="I68" s="6">
        <v>0</v>
      </c>
      <c r="J68" s="6">
        <v>1</v>
      </c>
      <c r="K68" s="6">
        <v>0</v>
      </c>
      <c r="L68" s="6">
        <v>0</v>
      </c>
      <c r="M68" s="6">
        <v>0</v>
      </c>
      <c r="N68" s="10">
        <v>0</v>
      </c>
      <c r="O68" s="5">
        <v>0</v>
      </c>
      <c r="P68" s="6">
        <v>29</v>
      </c>
      <c r="Q68" s="6">
        <v>5</v>
      </c>
      <c r="R68" s="6">
        <v>0</v>
      </c>
      <c r="S68" s="6">
        <v>1</v>
      </c>
      <c r="T68" s="6">
        <v>0</v>
      </c>
      <c r="U68" s="6">
        <v>0</v>
      </c>
      <c r="V68" s="6">
        <v>0</v>
      </c>
      <c r="W68" s="6">
        <v>1</v>
      </c>
      <c r="X68" s="6">
        <v>0</v>
      </c>
      <c r="Y68" s="6">
        <v>0</v>
      </c>
      <c r="Z68" s="6">
        <v>0</v>
      </c>
      <c r="AA68" s="10">
        <v>0</v>
      </c>
      <c r="AB68" s="5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52">
        <v>0</v>
      </c>
      <c r="AO68">
        <f t="shared" si="18"/>
        <v>40</v>
      </c>
      <c r="AP68">
        <f t="shared" si="19"/>
        <v>2</v>
      </c>
      <c r="AQ68">
        <f t="shared" si="20"/>
        <v>1</v>
      </c>
      <c r="AR68">
        <f t="shared" si="21"/>
        <v>34</v>
      </c>
      <c r="AS68">
        <f t="shared" si="22"/>
        <v>1</v>
      </c>
      <c r="AT68">
        <f t="shared" si="23"/>
        <v>1</v>
      </c>
      <c r="AU68">
        <f t="shared" si="24"/>
        <v>0</v>
      </c>
      <c r="AV68">
        <f t="shared" si="25"/>
        <v>0</v>
      </c>
      <c r="AW68">
        <f t="shared" si="26"/>
        <v>0</v>
      </c>
    </row>
    <row r="69" spans="1:49" ht="18.75" customHeight="1">
      <c r="A69" s="14" t="s">
        <v>98</v>
      </c>
      <c r="B69" s="5">
        <v>0</v>
      </c>
      <c r="C69" s="6">
        <v>34</v>
      </c>
      <c r="D69" s="6">
        <v>1</v>
      </c>
      <c r="E69" s="6">
        <v>1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0">
        <v>0</v>
      </c>
      <c r="O69" s="5">
        <v>1</v>
      </c>
      <c r="P69" s="6">
        <v>40</v>
      </c>
      <c r="Q69" s="6">
        <v>4</v>
      </c>
      <c r="R69" s="6">
        <v>0</v>
      </c>
      <c r="S69" s="6">
        <v>4</v>
      </c>
      <c r="T69" s="6">
        <v>1</v>
      </c>
      <c r="U69" s="6">
        <v>1</v>
      </c>
      <c r="V69" s="6">
        <v>1</v>
      </c>
      <c r="W69" s="6">
        <v>0</v>
      </c>
      <c r="X69" s="6">
        <v>0</v>
      </c>
      <c r="Y69" s="6">
        <v>0</v>
      </c>
      <c r="Z69" s="6">
        <v>0</v>
      </c>
      <c r="AA69" s="10">
        <v>0</v>
      </c>
      <c r="AB69" s="5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52">
        <v>0</v>
      </c>
      <c r="AO69">
        <f t="shared" si="18"/>
        <v>35</v>
      </c>
      <c r="AP69">
        <f t="shared" si="19"/>
        <v>1</v>
      </c>
      <c r="AQ69">
        <f t="shared" si="20"/>
        <v>0</v>
      </c>
      <c r="AR69">
        <f t="shared" si="21"/>
        <v>45</v>
      </c>
      <c r="AS69">
        <f t="shared" si="22"/>
        <v>6</v>
      </c>
      <c r="AT69">
        <f t="shared" si="23"/>
        <v>1</v>
      </c>
      <c r="AU69">
        <f t="shared" si="24"/>
        <v>0</v>
      </c>
      <c r="AV69">
        <f t="shared" si="25"/>
        <v>0</v>
      </c>
      <c r="AW69">
        <f t="shared" si="26"/>
        <v>0</v>
      </c>
    </row>
    <row r="70" spans="1:49" ht="18.75" customHeight="1">
      <c r="A70" s="14" t="s">
        <v>99</v>
      </c>
      <c r="B70" s="5">
        <v>1</v>
      </c>
      <c r="C70" s="6">
        <v>39</v>
      </c>
      <c r="D70" s="6">
        <v>3</v>
      </c>
      <c r="E70" s="6">
        <v>0</v>
      </c>
      <c r="F70" s="6">
        <v>1</v>
      </c>
      <c r="G70" s="6">
        <v>0</v>
      </c>
      <c r="H70" s="6">
        <v>0</v>
      </c>
      <c r="I70" s="6">
        <v>0</v>
      </c>
      <c r="J70" s="6">
        <v>1</v>
      </c>
      <c r="K70" s="6">
        <v>0</v>
      </c>
      <c r="L70" s="6">
        <v>0</v>
      </c>
      <c r="M70" s="6">
        <v>0</v>
      </c>
      <c r="N70" s="10">
        <v>0</v>
      </c>
      <c r="O70" s="5">
        <v>0</v>
      </c>
      <c r="P70" s="6">
        <v>32</v>
      </c>
      <c r="Q70" s="6">
        <v>5</v>
      </c>
      <c r="R70" s="6">
        <v>0</v>
      </c>
      <c r="S70" s="6">
        <v>3</v>
      </c>
      <c r="T70" s="6">
        <v>1</v>
      </c>
      <c r="U70" s="6">
        <v>0</v>
      </c>
      <c r="V70" s="6">
        <v>0</v>
      </c>
      <c r="W70" s="6">
        <v>1</v>
      </c>
      <c r="X70" s="6">
        <v>0</v>
      </c>
      <c r="Y70" s="6">
        <v>0</v>
      </c>
      <c r="Z70" s="6">
        <v>0</v>
      </c>
      <c r="AA70" s="10">
        <v>0</v>
      </c>
      <c r="AB70" s="5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52">
        <v>0</v>
      </c>
      <c r="AO70">
        <f t="shared" si="18"/>
        <v>43</v>
      </c>
      <c r="AP70">
        <f t="shared" si="19"/>
        <v>1</v>
      </c>
      <c r="AQ70">
        <f t="shared" si="20"/>
        <v>1</v>
      </c>
      <c r="AR70">
        <f t="shared" si="21"/>
        <v>37</v>
      </c>
      <c r="AS70">
        <f t="shared" si="22"/>
        <v>4</v>
      </c>
      <c r="AT70">
        <f t="shared" si="23"/>
        <v>1</v>
      </c>
      <c r="AU70">
        <f t="shared" si="24"/>
        <v>0</v>
      </c>
      <c r="AV70">
        <f t="shared" si="25"/>
        <v>0</v>
      </c>
      <c r="AW70">
        <f t="shared" si="26"/>
        <v>0</v>
      </c>
    </row>
    <row r="71" spans="1:49" ht="18.75" customHeight="1">
      <c r="A71" s="14" t="s">
        <v>100</v>
      </c>
      <c r="B71" s="5">
        <v>0</v>
      </c>
      <c r="C71" s="6">
        <v>46</v>
      </c>
      <c r="D71" s="6">
        <v>7</v>
      </c>
      <c r="E71" s="6">
        <v>2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10">
        <v>0</v>
      </c>
      <c r="O71" s="5">
        <v>0</v>
      </c>
      <c r="P71" s="6">
        <v>43</v>
      </c>
      <c r="Q71" s="6">
        <v>6</v>
      </c>
      <c r="R71" s="6">
        <v>0</v>
      </c>
      <c r="S71" s="6">
        <v>1</v>
      </c>
      <c r="T71" s="6">
        <v>2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10">
        <v>0</v>
      </c>
      <c r="AB71" s="5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52">
        <v>0</v>
      </c>
      <c r="AO71">
        <f t="shared" si="18"/>
        <v>53</v>
      </c>
      <c r="AP71">
        <f t="shared" si="19"/>
        <v>2</v>
      </c>
      <c r="AQ71">
        <f t="shared" si="20"/>
        <v>0</v>
      </c>
      <c r="AR71">
        <f t="shared" si="21"/>
        <v>49</v>
      </c>
      <c r="AS71">
        <f t="shared" si="22"/>
        <v>3</v>
      </c>
      <c r="AT71">
        <f t="shared" si="23"/>
        <v>0</v>
      </c>
      <c r="AU71">
        <f t="shared" si="24"/>
        <v>0</v>
      </c>
      <c r="AV71">
        <f t="shared" si="25"/>
        <v>0</v>
      </c>
      <c r="AW71">
        <f t="shared" si="26"/>
        <v>0</v>
      </c>
    </row>
    <row r="72" spans="1:49" ht="18.75" customHeight="1">
      <c r="A72" s="14" t="s">
        <v>101</v>
      </c>
      <c r="B72" s="5">
        <v>0</v>
      </c>
      <c r="C72" s="6">
        <v>39</v>
      </c>
      <c r="D72" s="6">
        <v>2</v>
      </c>
      <c r="E72" s="6">
        <v>1</v>
      </c>
      <c r="F72" s="6">
        <v>1</v>
      </c>
      <c r="G72" s="6">
        <v>0</v>
      </c>
      <c r="H72" s="6">
        <v>0</v>
      </c>
      <c r="I72" s="6">
        <v>0</v>
      </c>
      <c r="J72" s="6">
        <v>1</v>
      </c>
      <c r="K72" s="6">
        <v>0</v>
      </c>
      <c r="L72" s="6">
        <v>0</v>
      </c>
      <c r="M72" s="6">
        <v>0</v>
      </c>
      <c r="N72" s="10">
        <v>0</v>
      </c>
      <c r="O72" s="5">
        <v>0</v>
      </c>
      <c r="P72" s="6">
        <v>40</v>
      </c>
      <c r="Q72" s="6">
        <v>8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1</v>
      </c>
      <c r="X72" s="6">
        <v>0</v>
      </c>
      <c r="Y72" s="6">
        <v>0</v>
      </c>
      <c r="Z72" s="6">
        <v>0</v>
      </c>
      <c r="AA72" s="10">
        <v>0</v>
      </c>
      <c r="AB72" s="5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52">
        <v>0</v>
      </c>
      <c r="AO72">
        <f t="shared" si="18"/>
        <v>41</v>
      </c>
      <c r="AP72">
        <f t="shared" si="19"/>
        <v>2</v>
      </c>
      <c r="AQ72">
        <f t="shared" si="20"/>
        <v>1</v>
      </c>
      <c r="AR72">
        <f t="shared" si="21"/>
        <v>48</v>
      </c>
      <c r="AS72">
        <f t="shared" si="22"/>
        <v>0</v>
      </c>
      <c r="AT72">
        <f t="shared" si="23"/>
        <v>1</v>
      </c>
      <c r="AU72">
        <f t="shared" si="24"/>
        <v>0</v>
      </c>
      <c r="AV72">
        <f t="shared" si="25"/>
        <v>0</v>
      </c>
      <c r="AW72">
        <f t="shared" si="26"/>
        <v>0</v>
      </c>
    </row>
    <row r="73" spans="1:49" ht="18.75" customHeight="1">
      <c r="A73" s="14" t="s">
        <v>102</v>
      </c>
      <c r="B73" s="5">
        <v>2</v>
      </c>
      <c r="C73" s="6">
        <v>30</v>
      </c>
      <c r="D73" s="6">
        <v>4</v>
      </c>
      <c r="E73" s="6">
        <v>1</v>
      </c>
      <c r="F73" s="6">
        <v>1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10">
        <v>0</v>
      </c>
      <c r="O73" s="5">
        <v>0</v>
      </c>
      <c r="P73" s="6">
        <v>34</v>
      </c>
      <c r="Q73" s="6">
        <v>6</v>
      </c>
      <c r="R73" s="6">
        <v>0</v>
      </c>
      <c r="S73" s="6">
        <v>0</v>
      </c>
      <c r="T73" s="6">
        <v>0</v>
      </c>
      <c r="U73" s="6">
        <v>0</v>
      </c>
      <c r="V73" s="6">
        <v>2</v>
      </c>
      <c r="W73" s="6">
        <v>0</v>
      </c>
      <c r="X73" s="6">
        <v>0</v>
      </c>
      <c r="Y73" s="6">
        <v>0</v>
      </c>
      <c r="Z73" s="6">
        <v>0</v>
      </c>
      <c r="AA73" s="10">
        <v>0</v>
      </c>
      <c r="AB73" s="5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52">
        <v>0</v>
      </c>
      <c r="AO73">
        <f t="shared" si="18"/>
        <v>36</v>
      </c>
      <c r="AP73">
        <f t="shared" si="19"/>
        <v>2</v>
      </c>
      <c r="AQ73">
        <f t="shared" si="20"/>
        <v>0</v>
      </c>
      <c r="AR73">
        <f t="shared" si="21"/>
        <v>40</v>
      </c>
      <c r="AS73">
        <f t="shared" si="22"/>
        <v>0</v>
      </c>
      <c r="AT73">
        <f t="shared" si="23"/>
        <v>2</v>
      </c>
      <c r="AU73">
        <f t="shared" si="24"/>
        <v>0</v>
      </c>
      <c r="AV73">
        <f t="shared" si="25"/>
        <v>0</v>
      </c>
      <c r="AW73">
        <f t="shared" si="26"/>
        <v>0</v>
      </c>
    </row>
    <row r="74" spans="1:49" ht="18.75" customHeight="1">
      <c r="A74" s="14" t="s">
        <v>103</v>
      </c>
      <c r="B74" s="5">
        <v>0</v>
      </c>
      <c r="C74" s="6">
        <v>35</v>
      </c>
      <c r="D74" s="6">
        <v>5</v>
      </c>
      <c r="E74" s="6">
        <v>0</v>
      </c>
      <c r="F74" s="6">
        <v>0</v>
      </c>
      <c r="G74" s="6">
        <v>0</v>
      </c>
      <c r="H74" s="6">
        <v>0</v>
      </c>
      <c r="I74" s="6">
        <v>1</v>
      </c>
      <c r="J74" s="6">
        <v>0</v>
      </c>
      <c r="K74" s="6">
        <v>0</v>
      </c>
      <c r="L74" s="6">
        <v>0</v>
      </c>
      <c r="M74" s="6">
        <v>0</v>
      </c>
      <c r="N74" s="10">
        <v>0</v>
      </c>
      <c r="O74" s="5">
        <v>0</v>
      </c>
      <c r="P74" s="6">
        <v>31</v>
      </c>
      <c r="Q74" s="6">
        <v>7</v>
      </c>
      <c r="R74" s="6">
        <v>0</v>
      </c>
      <c r="S74" s="6">
        <v>1</v>
      </c>
      <c r="T74" s="6">
        <v>0</v>
      </c>
      <c r="U74" s="6">
        <v>1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10">
        <v>0</v>
      </c>
      <c r="AB74" s="5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52">
        <v>0</v>
      </c>
      <c r="AO74">
        <f t="shared" si="18"/>
        <v>40</v>
      </c>
      <c r="AP74">
        <f t="shared" si="19"/>
        <v>0</v>
      </c>
      <c r="AQ74">
        <f t="shared" si="20"/>
        <v>1</v>
      </c>
      <c r="AR74">
        <f t="shared" si="21"/>
        <v>38</v>
      </c>
      <c r="AS74">
        <f t="shared" si="22"/>
        <v>2</v>
      </c>
      <c r="AT74">
        <f t="shared" si="23"/>
        <v>0</v>
      </c>
      <c r="AU74">
        <f t="shared" si="24"/>
        <v>0</v>
      </c>
      <c r="AV74">
        <f t="shared" si="25"/>
        <v>0</v>
      </c>
      <c r="AW74">
        <f t="shared" si="26"/>
        <v>0</v>
      </c>
    </row>
    <row r="75" spans="1:49" ht="18.75" customHeight="1">
      <c r="A75" s="14" t="s">
        <v>104</v>
      </c>
      <c r="B75" s="5">
        <v>0</v>
      </c>
      <c r="C75" s="6">
        <v>24</v>
      </c>
      <c r="D75" s="6">
        <v>7</v>
      </c>
      <c r="E75" s="6">
        <v>2</v>
      </c>
      <c r="F75" s="6">
        <v>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10">
        <v>0</v>
      </c>
      <c r="O75" s="5">
        <v>0</v>
      </c>
      <c r="P75" s="6">
        <v>27</v>
      </c>
      <c r="Q75" s="6">
        <v>3</v>
      </c>
      <c r="R75" s="6">
        <v>0</v>
      </c>
      <c r="S75" s="6">
        <v>1</v>
      </c>
      <c r="T75" s="6">
        <v>2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10">
        <v>0</v>
      </c>
      <c r="AB75" s="5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52">
        <v>0</v>
      </c>
      <c r="AO75">
        <f t="shared" si="18"/>
        <v>31</v>
      </c>
      <c r="AP75">
        <f t="shared" si="19"/>
        <v>3</v>
      </c>
      <c r="AQ75">
        <f t="shared" si="20"/>
        <v>0</v>
      </c>
      <c r="AR75">
        <f t="shared" si="21"/>
        <v>30</v>
      </c>
      <c r="AS75">
        <f t="shared" si="22"/>
        <v>3</v>
      </c>
      <c r="AT75">
        <f t="shared" si="23"/>
        <v>0</v>
      </c>
      <c r="AU75">
        <f t="shared" si="24"/>
        <v>0</v>
      </c>
      <c r="AV75">
        <f t="shared" si="25"/>
        <v>0</v>
      </c>
      <c r="AW75">
        <f t="shared" si="26"/>
        <v>0</v>
      </c>
    </row>
    <row r="76" spans="1:49" ht="18.75" customHeight="1">
      <c r="A76" s="14" t="s">
        <v>105</v>
      </c>
      <c r="B76" s="5">
        <v>0</v>
      </c>
      <c r="C76" s="6">
        <v>25</v>
      </c>
      <c r="D76" s="6">
        <v>6</v>
      </c>
      <c r="E76" s="6">
        <v>1</v>
      </c>
      <c r="F76" s="6">
        <v>1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0">
        <v>0</v>
      </c>
      <c r="O76" s="5">
        <v>1</v>
      </c>
      <c r="P76" s="6">
        <v>31</v>
      </c>
      <c r="Q76" s="6">
        <v>1</v>
      </c>
      <c r="R76" s="6">
        <v>0</v>
      </c>
      <c r="S76" s="6">
        <v>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10">
        <v>0</v>
      </c>
      <c r="AB76" s="5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52">
        <v>0</v>
      </c>
      <c r="AO76">
        <f t="shared" si="18"/>
        <v>31</v>
      </c>
      <c r="AP76">
        <f t="shared" si="19"/>
        <v>2</v>
      </c>
      <c r="AQ76">
        <f t="shared" si="20"/>
        <v>0</v>
      </c>
      <c r="AR76">
        <f t="shared" si="21"/>
        <v>33</v>
      </c>
      <c r="AS76">
        <f t="shared" si="22"/>
        <v>2</v>
      </c>
      <c r="AT76">
        <f t="shared" si="23"/>
        <v>0</v>
      </c>
      <c r="AU76">
        <f t="shared" si="24"/>
        <v>0</v>
      </c>
      <c r="AV76">
        <f t="shared" si="25"/>
        <v>0</v>
      </c>
      <c r="AW76">
        <f t="shared" si="26"/>
        <v>0</v>
      </c>
    </row>
    <row r="77" spans="1:49" ht="18.75" customHeight="1">
      <c r="A77" s="14" t="s">
        <v>106</v>
      </c>
      <c r="B77" s="5">
        <v>0</v>
      </c>
      <c r="C77" s="6">
        <v>25</v>
      </c>
      <c r="D77" s="6">
        <v>3</v>
      </c>
      <c r="E77" s="6">
        <v>1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10">
        <v>0</v>
      </c>
      <c r="O77" s="5">
        <v>0</v>
      </c>
      <c r="P77" s="6">
        <v>24</v>
      </c>
      <c r="Q77" s="6">
        <v>3</v>
      </c>
      <c r="R77" s="6">
        <v>0</v>
      </c>
      <c r="S77" s="6">
        <v>1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10">
        <v>0</v>
      </c>
      <c r="AB77" s="5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52">
        <v>0</v>
      </c>
      <c r="AO77">
        <f t="shared" si="18"/>
        <v>28</v>
      </c>
      <c r="AP77">
        <f t="shared" si="19"/>
        <v>1</v>
      </c>
      <c r="AQ77">
        <f t="shared" si="20"/>
        <v>0</v>
      </c>
      <c r="AR77">
        <f t="shared" si="21"/>
        <v>27</v>
      </c>
      <c r="AS77">
        <f t="shared" si="22"/>
        <v>1</v>
      </c>
      <c r="AT77">
        <f t="shared" si="23"/>
        <v>0</v>
      </c>
      <c r="AU77">
        <f t="shared" si="24"/>
        <v>0</v>
      </c>
      <c r="AV77">
        <f t="shared" si="25"/>
        <v>0</v>
      </c>
      <c r="AW77">
        <f t="shared" si="26"/>
        <v>0</v>
      </c>
    </row>
    <row r="78" spans="1:49" ht="18.75" customHeight="1">
      <c r="A78" s="14" t="s">
        <v>107</v>
      </c>
      <c r="B78" s="5">
        <v>1</v>
      </c>
      <c r="C78" s="6">
        <v>29</v>
      </c>
      <c r="D78" s="6">
        <v>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0">
        <v>0</v>
      </c>
      <c r="O78" s="5">
        <v>0</v>
      </c>
      <c r="P78" s="6">
        <v>11</v>
      </c>
      <c r="Q78" s="6">
        <v>4</v>
      </c>
      <c r="R78" s="6">
        <v>0</v>
      </c>
      <c r="S78" s="6">
        <v>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10">
        <v>0</v>
      </c>
      <c r="AB78" s="5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52">
        <v>0</v>
      </c>
      <c r="AO78">
        <f t="shared" si="18"/>
        <v>35</v>
      </c>
      <c r="AP78">
        <f t="shared" si="19"/>
        <v>0</v>
      </c>
      <c r="AQ78">
        <f t="shared" si="20"/>
        <v>0</v>
      </c>
      <c r="AR78">
        <f t="shared" si="21"/>
        <v>15</v>
      </c>
      <c r="AS78">
        <f t="shared" si="22"/>
        <v>2</v>
      </c>
      <c r="AT78">
        <f t="shared" si="23"/>
        <v>0</v>
      </c>
      <c r="AU78">
        <f t="shared" si="24"/>
        <v>0</v>
      </c>
      <c r="AV78">
        <f t="shared" si="25"/>
        <v>0</v>
      </c>
      <c r="AW78">
        <f t="shared" si="26"/>
        <v>0</v>
      </c>
    </row>
    <row r="79" spans="1:49" ht="18.75" customHeight="1">
      <c r="A79" s="14" t="s">
        <v>108</v>
      </c>
      <c r="B79" s="5">
        <v>0</v>
      </c>
      <c r="C79" s="6">
        <v>20</v>
      </c>
      <c r="D79" s="6">
        <v>5</v>
      </c>
      <c r="E79" s="6">
        <v>1</v>
      </c>
      <c r="F79" s="6">
        <v>1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10">
        <v>0</v>
      </c>
      <c r="O79" s="5">
        <v>0</v>
      </c>
      <c r="P79" s="6">
        <v>11</v>
      </c>
      <c r="Q79" s="6">
        <v>3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10">
        <v>0</v>
      </c>
      <c r="AB79" s="5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52">
        <v>0</v>
      </c>
      <c r="AO79">
        <f t="shared" si="18"/>
        <v>25</v>
      </c>
      <c r="AP79">
        <f t="shared" si="19"/>
        <v>2</v>
      </c>
      <c r="AQ79">
        <f t="shared" si="20"/>
        <v>0</v>
      </c>
      <c r="AR79">
        <f t="shared" si="21"/>
        <v>14</v>
      </c>
      <c r="AS79">
        <f t="shared" si="22"/>
        <v>0</v>
      </c>
      <c r="AT79">
        <f t="shared" si="23"/>
        <v>0</v>
      </c>
      <c r="AU79">
        <f t="shared" si="24"/>
        <v>0</v>
      </c>
      <c r="AV79">
        <f t="shared" si="25"/>
        <v>0</v>
      </c>
      <c r="AW79">
        <f t="shared" si="26"/>
        <v>0</v>
      </c>
    </row>
    <row r="80" spans="1:49" ht="18.75" customHeight="1">
      <c r="A80" s="14" t="s">
        <v>109</v>
      </c>
      <c r="B80" s="5">
        <v>0</v>
      </c>
      <c r="C80" s="6">
        <v>23</v>
      </c>
      <c r="D80" s="6">
        <v>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0">
        <v>0</v>
      </c>
      <c r="O80" s="5">
        <v>0</v>
      </c>
      <c r="P80" s="6">
        <v>28</v>
      </c>
      <c r="Q80" s="6">
        <v>5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10">
        <v>0</v>
      </c>
      <c r="AB80" s="5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52">
        <v>0</v>
      </c>
      <c r="AO80">
        <f t="shared" si="18"/>
        <v>26</v>
      </c>
      <c r="AP80">
        <f t="shared" si="19"/>
        <v>0</v>
      </c>
      <c r="AQ80">
        <f t="shared" si="20"/>
        <v>0</v>
      </c>
      <c r="AR80">
        <f t="shared" si="21"/>
        <v>33</v>
      </c>
      <c r="AS80">
        <f t="shared" si="22"/>
        <v>0</v>
      </c>
      <c r="AT80">
        <f t="shared" si="23"/>
        <v>0</v>
      </c>
      <c r="AU80">
        <f t="shared" si="24"/>
        <v>0</v>
      </c>
      <c r="AV80">
        <f t="shared" si="25"/>
        <v>0</v>
      </c>
      <c r="AW80">
        <f t="shared" si="26"/>
        <v>0</v>
      </c>
    </row>
    <row r="81" spans="1:49" ht="18.75" customHeight="1">
      <c r="A81" s="14" t="s">
        <v>110</v>
      </c>
      <c r="B81" s="5">
        <v>1</v>
      </c>
      <c r="C81" s="6">
        <v>16</v>
      </c>
      <c r="D81" s="6">
        <v>3</v>
      </c>
      <c r="E81" s="6">
        <v>1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10">
        <v>0</v>
      </c>
      <c r="O81" s="5">
        <v>0</v>
      </c>
      <c r="P81" s="6">
        <v>19</v>
      </c>
      <c r="Q81" s="6">
        <v>2</v>
      </c>
      <c r="R81" s="6">
        <v>0</v>
      </c>
      <c r="S81" s="6">
        <v>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10">
        <v>0</v>
      </c>
      <c r="AB81" s="5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52">
        <v>0</v>
      </c>
      <c r="AO81">
        <f t="shared" si="18"/>
        <v>20</v>
      </c>
      <c r="AP81">
        <f t="shared" si="19"/>
        <v>1</v>
      </c>
      <c r="AQ81">
        <f t="shared" si="20"/>
        <v>0</v>
      </c>
      <c r="AR81">
        <f t="shared" si="21"/>
        <v>21</v>
      </c>
      <c r="AS81">
        <f t="shared" si="22"/>
        <v>1</v>
      </c>
      <c r="AT81">
        <f t="shared" si="23"/>
        <v>0</v>
      </c>
      <c r="AU81">
        <f t="shared" si="24"/>
        <v>0</v>
      </c>
      <c r="AV81">
        <f t="shared" si="25"/>
        <v>0</v>
      </c>
      <c r="AW81">
        <f t="shared" si="26"/>
        <v>0</v>
      </c>
    </row>
    <row r="82" spans="1:49" ht="18.75" customHeight="1">
      <c r="A82" s="14" t="s">
        <v>111</v>
      </c>
      <c r="B82" s="5">
        <v>0</v>
      </c>
      <c r="C82" s="6">
        <v>28</v>
      </c>
      <c r="D82" s="6">
        <v>6</v>
      </c>
      <c r="E82" s="6">
        <v>1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10">
        <v>0</v>
      </c>
      <c r="O82" s="5">
        <v>0</v>
      </c>
      <c r="P82" s="6">
        <v>12</v>
      </c>
      <c r="Q82" s="6">
        <v>4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10">
        <v>0</v>
      </c>
      <c r="AB82" s="5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52">
        <v>0</v>
      </c>
      <c r="AO82">
        <f t="shared" si="18"/>
        <v>34</v>
      </c>
      <c r="AP82">
        <f t="shared" si="19"/>
        <v>2</v>
      </c>
      <c r="AQ82">
        <f t="shared" si="20"/>
        <v>0</v>
      </c>
      <c r="AR82">
        <f t="shared" si="21"/>
        <v>16</v>
      </c>
      <c r="AS82">
        <f t="shared" si="22"/>
        <v>0</v>
      </c>
      <c r="AT82">
        <f t="shared" si="23"/>
        <v>0</v>
      </c>
      <c r="AU82">
        <f t="shared" si="24"/>
        <v>0</v>
      </c>
      <c r="AV82">
        <f t="shared" si="25"/>
        <v>0</v>
      </c>
      <c r="AW82">
        <f t="shared" si="26"/>
        <v>0</v>
      </c>
    </row>
    <row r="83" spans="1:49" ht="18.75" customHeight="1">
      <c r="A83" s="14" t="s">
        <v>112</v>
      </c>
      <c r="B83" s="5">
        <v>0</v>
      </c>
      <c r="C83" s="6">
        <v>17</v>
      </c>
      <c r="D83" s="6">
        <v>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0">
        <v>0</v>
      </c>
      <c r="O83" s="5">
        <v>0</v>
      </c>
      <c r="P83" s="6">
        <v>19</v>
      </c>
      <c r="Q83" s="6">
        <v>1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10">
        <v>0</v>
      </c>
      <c r="AB83" s="5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52">
        <v>0</v>
      </c>
      <c r="AO83">
        <f t="shared" si="18"/>
        <v>21</v>
      </c>
      <c r="AP83">
        <f t="shared" si="19"/>
        <v>0</v>
      </c>
      <c r="AQ83">
        <f t="shared" si="20"/>
        <v>0</v>
      </c>
      <c r="AR83">
        <f t="shared" si="21"/>
        <v>20</v>
      </c>
      <c r="AS83">
        <f t="shared" si="22"/>
        <v>0</v>
      </c>
      <c r="AT83">
        <f t="shared" si="23"/>
        <v>0</v>
      </c>
      <c r="AU83">
        <f t="shared" si="24"/>
        <v>0</v>
      </c>
      <c r="AV83">
        <f t="shared" si="25"/>
        <v>0</v>
      </c>
      <c r="AW83">
        <f t="shared" si="26"/>
        <v>0</v>
      </c>
    </row>
    <row r="84" spans="1:49" ht="18.75" customHeight="1">
      <c r="A84" s="14" t="s">
        <v>14</v>
      </c>
      <c r="B84" s="5">
        <v>1</v>
      </c>
      <c r="C84" s="6">
        <v>20</v>
      </c>
      <c r="D84" s="6">
        <v>3</v>
      </c>
      <c r="E84" s="6">
        <v>1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0">
        <v>0</v>
      </c>
      <c r="O84" s="5">
        <v>1</v>
      </c>
      <c r="P84" s="6">
        <v>11</v>
      </c>
      <c r="Q84" s="6">
        <v>1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10">
        <v>0</v>
      </c>
      <c r="AB84" s="5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52">
        <v>0</v>
      </c>
      <c r="AO84">
        <f t="shared" si="18"/>
        <v>24</v>
      </c>
      <c r="AP84">
        <f t="shared" si="19"/>
        <v>1</v>
      </c>
      <c r="AQ84">
        <f t="shared" si="20"/>
        <v>0</v>
      </c>
      <c r="AR84">
        <f t="shared" si="21"/>
        <v>13</v>
      </c>
      <c r="AS84">
        <f t="shared" si="22"/>
        <v>0</v>
      </c>
      <c r="AT84">
        <f t="shared" si="23"/>
        <v>0</v>
      </c>
      <c r="AU84">
        <f t="shared" si="24"/>
        <v>0</v>
      </c>
      <c r="AV84">
        <f t="shared" si="25"/>
        <v>0</v>
      </c>
      <c r="AW84">
        <f t="shared" si="26"/>
        <v>0</v>
      </c>
    </row>
    <row r="85" spans="1:49" ht="18.75" customHeight="1">
      <c r="A85" s="14" t="s">
        <v>15</v>
      </c>
      <c r="B85" s="5">
        <v>0</v>
      </c>
      <c r="C85" s="6">
        <v>24</v>
      </c>
      <c r="D85" s="6">
        <v>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0">
        <v>0</v>
      </c>
      <c r="O85" s="5">
        <v>0</v>
      </c>
      <c r="P85" s="6">
        <v>7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10">
        <v>0</v>
      </c>
      <c r="AB85" s="5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52">
        <v>0</v>
      </c>
      <c r="AO85">
        <f t="shared" si="18"/>
        <v>25</v>
      </c>
      <c r="AP85">
        <f t="shared" si="19"/>
        <v>0</v>
      </c>
      <c r="AQ85">
        <f t="shared" si="20"/>
        <v>0</v>
      </c>
      <c r="AR85">
        <f t="shared" si="21"/>
        <v>7</v>
      </c>
      <c r="AS85">
        <f t="shared" si="22"/>
        <v>0</v>
      </c>
      <c r="AT85">
        <f t="shared" si="23"/>
        <v>0</v>
      </c>
      <c r="AU85">
        <f t="shared" si="24"/>
        <v>0</v>
      </c>
      <c r="AV85">
        <f t="shared" si="25"/>
        <v>0</v>
      </c>
      <c r="AW85">
        <f t="shared" si="26"/>
        <v>0</v>
      </c>
    </row>
    <row r="86" spans="1:49" ht="18.75" customHeight="1">
      <c r="A86" s="14" t="s">
        <v>16</v>
      </c>
      <c r="B86" s="5">
        <v>1</v>
      </c>
      <c r="C86" s="6">
        <v>17</v>
      </c>
      <c r="D86" s="6">
        <v>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0">
        <v>0</v>
      </c>
      <c r="O86" s="5">
        <v>0</v>
      </c>
      <c r="P86" s="6">
        <v>18</v>
      </c>
      <c r="Q86" s="6">
        <v>1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10">
        <v>0</v>
      </c>
      <c r="AB86" s="5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52">
        <v>0</v>
      </c>
      <c r="AO86">
        <f t="shared" si="18"/>
        <v>19</v>
      </c>
      <c r="AP86">
        <f t="shared" si="19"/>
        <v>0</v>
      </c>
      <c r="AQ86">
        <f t="shared" si="20"/>
        <v>0</v>
      </c>
      <c r="AR86">
        <f t="shared" si="21"/>
        <v>19</v>
      </c>
      <c r="AS86">
        <f t="shared" si="22"/>
        <v>0</v>
      </c>
      <c r="AT86">
        <f t="shared" si="23"/>
        <v>0</v>
      </c>
      <c r="AU86">
        <f t="shared" si="24"/>
        <v>0</v>
      </c>
      <c r="AV86">
        <f t="shared" si="25"/>
        <v>0</v>
      </c>
      <c r="AW86">
        <f t="shared" si="26"/>
        <v>0</v>
      </c>
    </row>
    <row r="87" spans="1:49" ht="18.75" customHeight="1">
      <c r="A87" s="14" t="s">
        <v>17</v>
      </c>
      <c r="B87" s="5">
        <v>0</v>
      </c>
      <c r="C87" s="6">
        <v>12</v>
      </c>
      <c r="D87" s="6">
        <v>1</v>
      </c>
      <c r="E87" s="6">
        <v>2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10">
        <v>0</v>
      </c>
      <c r="O87" s="5">
        <v>0</v>
      </c>
      <c r="P87" s="6">
        <v>9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1</v>
      </c>
      <c r="W87" s="6">
        <v>0</v>
      </c>
      <c r="X87" s="6">
        <v>0</v>
      </c>
      <c r="Y87" s="6">
        <v>0</v>
      </c>
      <c r="Z87" s="6">
        <v>0</v>
      </c>
      <c r="AA87" s="10">
        <v>0</v>
      </c>
      <c r="AB87" s="5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52">
        <v>0</v>
      </c>
      <c r="AO87">
        <f t="shared" si="18"/>
        <v>13</v>
      </c>
      <c r="AP87">
        <f t="shared" si="19"/>
        <v>2</v>
      </c>
      <c r="AQ87">
        <f t="shared" si="20"/>
        <v>0</v>
      </c>
      <c r="AR87">
        <f t="shared" si="21"/>
        <v>9</v>
      </c>
      <c r="AS87">
        <f t="shared" si="22"/>
        <v>0</v>
      </c>
      <c r="AT87">
        <f t="shared" si="23"/>
        <v>1</v>
      </c>
      <c r="AU87">
        <f t="shared" si="24"/>
        <v>0</v>
      </c>
      <c r="AV87">
        <f t="shared" si="25"/>
        <v>0</v>
      </c>
      <c r="AW87">
        <f t="shared" si="26"/>
        <v>0</v>
      </c>
    </row>
    <row r="88" spans="1:49" ht="18.75" customHeight="1">
      <c r="A88" s="14" t="s">
        <v>18</v>
      </c>
      <c r="B88" s="5">
        <v>0</v>
      </c>
      <c r="C88" s="6">
        <v>5</v>
      </c>
      <c r="D88" s="6">
        <v>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10">
        <v>0</v>
      </c>
      <c r="O88" s="5">
        <v>0</v>
      </c>
      <c r="P88" s="6">
        <v>9</v>
      </c>
      <c r="Q88" s="6">
        <v>2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10">
        <v>0</v>
      </c>
      <c r="AB88" s="5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52">
        <v>0</v>
      </c>
      <c r="AO88">
        <f t="shared" si="18"/>
        <v>8</v>
      </c>
      <c r="AP88">
        <f t="shared" si="19"/>
        <v>0</v>
      </c>
      <c r="AQ88">
        <f t="shared" si="20"/>
        <v>0</v>
      </c>
      <c r="AR88">
        <f t="shared" si="21"/>
        <v>11</v>
      </c>
      <c r="AS88">
        <f t="shared" si="22"/>
        <v>0</v>
      </c>
      <c r="AT88">
        <f t="shared" si="23"/>
        <v>0</v>
      </c>
      <c r="AU88">
        <f t="shared" si="24"/>
        <v>0</v>
      </c>
      <c r="AV88">
        <f t="shared" si="25"/>
        <v>0</v>
      </c>
      <c r="AW88">
        <f t="shared" si="26"/>
        <v>0</v>
      </c>
    </row>
    <row r="89" spans="1:49" ht="18.75" customHeight="1">
      <c r="A89" s="14" t="s">
        <v>19</v>
      </c>
      <c r="B89" s="5">
        <v>0</v>
      </c>
      <c r="C89" s="6">
        <v>11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10">
        <v>0</v>
      </c>
      <c r="O89" s="5">
        <v>0</v>
      </c>
      <c r="P89" s="6">
        <v>9</v>
      </c>
      <c r="Q89" s="6">
        <v>0</v>
      </c>
      <c r="R89" s="6">
        <v>0</v>
      </c>
      <c r="S89" s="6">
        <v>1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10">
        <v>0</v>
      </c>
      <c r="AB89" s="5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52">
        <v>0</v>
      </c>
      <c r="AO89">
        <f t="shared" si="18"/>
        <v>11</v>
      </c>
      <c r="AP89">
        <f t="shared" si="19"/>
        <v>0</v>
      </c>
      <c r="AQ89">
        <f t="shared" si="20"/>
        <v>0</v>
      </c>
      <c r="AR89">
        <f t="shared" si="21"/>
        <v>9</v>
      </c>
      <c r="AS89">
        <f t="shared" si="22"/>
        <v>1</v>
      </c>
      <c r="AT89">
        <f t="shared" si="23"/>
        <v>0</v>
      </c>
      <c r="AU89">
        <f t="shared" si="24"/>
        <v>0</v>
      </c>
      <c r="AV89">
        <f t="shared" si="25"/>
        <v>0</v>
      </c>
      <c r="AW89">
        <f t="shared" si="26"/>
        <v>0</v>
      </c>
    </row>
    <row r="90" spans="1:49" ht="18.75" customHeight="1">
      <c r="A90" s="14" t="s">
        <v>20</v>
      </c>
      <c r="B90" s="5">
        <v>0</v>
      </c>
      <c r="C90" s="6">
        <v>3</v>
      </c>
      <c r="D90" s="6">
        <v>1</v>
      </c>
      <c r="E90" s="6">
        <v>1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0">
        <v>0</v>
      </c>
      <c r="O90" s="5">
        <v>0</v>
      </c>
      <c r="P90" s="6">
        <v>6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10">
        <v>0</v>
      </c>
      <c r="AB90" s="5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52">
        <v>0</v>
      </c>
      <c r="AO90">
        <f t="shared" si="18"/>
        <v>4</v>
      </c>
      <c r="AP90">
        <f t="shared" si="19"/>
        <v>1</v>
      </c>
      <c r="AQ90">
        <f t="shared" si="20"/>
        <v>0</v>
      </c>
      <c r="AR90">
        <f t="shared" si="21"/>
        <v>6</v>
      </c>
      <c r="AS90">
        <f t="shared" si="22"/>
        <v>0</v>
      </c>
      <c r="AT90">
        <f t="shared" si="23"/>
        <v>0</v>
      </c>
      <c r="AU90">
        <f t="shared" si="24"/>
        <v>0</v>
      </c>
      <c r="AV90">
        <f t="shared" si="25"/>
        <v>0</v>
      </c>
      <c r="AW90">
        <f t="shared" si="26"/>
        <v>0</v>
      </c>
    </row>
    <row r="91" spans="1:49" ht="18.75" customHeight="1">
      <c r="A91" s="14" t="s">
        <v>21</v>
      </c>
      <c r="B91" s="5">
        <v>0</v>
      </c>
      <c r="C91" s="6">
        <v>10</v>
      </c>
      <c r="D91" s="6">
        <v>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</v>
      </c>
      <c r="K91" s="6">
        <v>0</v>
      </c>
      <c r="L91" s="6">
        <v>0</v>
      </c>
      <c r="M91" s="6">
        <v>0</v>
      </c>
      <c r="N91" s="10">
        <v>0</v>
      </c>
      <c r="O91" s="5">
        <v>0</v>
      </c>
      <c r="P91" s="6">
        <v>6</v>
      </c>
      <c r="Q91" s="6">
        <v>0</v>
      </c>
      <c r="R91" s="6">
        <v>0</v>
      </c>
      <c r="S91" s="6">
        <v>0</v>
      </c>
      <c r="T91" s="6">
        <v>1</v>
      </c>
      <c r="U91" s="6">
        <v>0</v>
      </c>
      <c r="V91" s="6">
        <v>1</v>
      </c>
      <c r="W91" s="6">
        <v>0</v>
      </c>
      <c r="X91" s="6">
        <v>0</v>
      </c>
      <c r="Y91" s="6">
        <v>0</v>
      </c>
      <c r="Z91" s="6">
        <v>0</v>
      </c>
      <c r="AA91" s="10">
        <v>0</v>
      </c>
      <c r="AB91" s="5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52">
        <v>0</v>
      </c>
      <c r="AO91">
        <f t="shared" si="18"/>
        <v>12</v>
      </c>
      <c r="AP91">
        <f t="shared" si="19"/>
        <v>0</v>
      </c>
      <c r="AQ91">
        <f t="shared" si="20"/>
        <v>1</v>
      </c>
      <c r="AR91">
        <f t="shared" si="21"/>
        <v>6</v>
      </c>
      <c r="AS91">
        <f t="shared" si="22"/>
        <v>1</v>
      </c>
      <c r="AT91">
        <f t="shared" si="23"/>
        <v>1</v>
      </c>
      <c r="AU91">
        <f t="shared" si="24"/>
        <v>0</v>
      </c>
      <c r="AV91">
        <f t="shared" si="25"/>
        <v>0</v>
      </c>
      <c r="AW91">
        <f t="shared" si="26"/>
        <v>0</v>
      </c>
    </row>
    <row r="92" spans="1:49" ht="18.75" customHeight="1">
      <c r="A92" s="14" t="s">
        <v>26</v>
      </c>
      <c r="B92" s="5">
        <v>0</v>
      </c>
      <c r="C92" s="6">
        <v>8</v>
      </c>
      <c r="D92" s="6">
        <v>0</v>
      </c>
      <c r="E92" s="6">
        <v>1</v>
      </c>
      <c r="F92" s="6">
        <v>1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0">
        <v>0</v>
      </c>
      <c r="O92" s="5">
        <v>0</v>
      </c>
      <c r="P92" s="6">
        <v>5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10">
        <v>0</v>
      </c>
      <c r="AB92" s="5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52">
        <v>0</v>
      </c>
      <c r="AO92">
        <f t="shared" si="18"/>
        <v>8</v>
      </c>
      <c r="AP92">
        <f t="shared" si="19"/>
        <v>2</v>
      </c>
      <c r="AQ92">
        <f t="shared" si="20"/>
        <v>0</v>
      </c>
      <c r="AR92">
        <f t="shared" si="21"/>
        <v>5</v>
      </c>
      <c r="AS92">
        <f t="shared" si="22"/>
        <v>0</v>
      </c>
      <c r="AT92">
        <f t="shared" si="23"/>
        <v>0</v>
      </c>
      <c r="AU92">
        <f t="shared" si="24"/>
        <v>0</v>
      </c>
      <c r="AV92">
        <f t="shared" si="25"/>
        <v>0</v>
      </c>
      <c r="AW92">
        <f t="shared" si="26"/>
        <v>0</v>
      </c>
    </row>
    <row r="93" spans="1:49" ht="18.75" customHeight="1">
      <c r="A93" s="14" t="s">
        <v>27</v>
      </c>
      <c r="B93" s="5">
        <v>0</v>
      </c>
      <c r="C93" s="6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10">
        <v>0</v>
      </c>
      <c r="O93" s="5">
        <v>0</v>
      </c>
      <c r="P93" s="6">
        <v>5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10">
        <v>0</v>
      </c>
      <c r="AB93" s="5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52">
        <v>0</v>
      </c>
      <c r="AO93">
        <f t="shared" si="18"/>
        <v>7</v>
      </c>
      <c r="AP93">
        <f t="shared" si="19"/>
        <v>0</v>
      </c>
      <c r="AQ93">
        <f t="shared" si="20"/>
        <v>0</v>
      </c>
      <c r="AR93">
        <f t="shared" si="21"/>
        <v>5</v>
      </c>
      <c r="AS93">
        <f t="shared" si="22"/>
        <v>0</v>
      </c>
      <c r="AT93">
        <f t="shared" si="23"/>
        <v>0</v>
      </c>
      <c r="AU93">
        <f t="shared" si="24"/>
        <v>0</v>
      </c>
      <c r="AV93">
        <f t="shared" si="25"/>
        <v>0</v>
      </c>
      <c r="AW93">
        <f t="shared" si="26"/>
        <v>0</v>
      </c>
    </row>
    <row r="94" spans="1:49" ht="18.75" customHeight="1">
      <c r="A94" s="14" t="s">
        <v>28</v>
      </c>
      <c r="B94" s="5">
        <v>0</v>
      </c>
      <c r="C94" s="6">
        <v>4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0">
        <v>0</v>
      </c>
      <c r="O94" s="5">
        <v>0</v>
      </c>
      <c r="P94" s="6">
        <v>4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10">
        <v>0</v>
      </c>
      <c r="AB94" s="5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52">
        <v>0</v>
      </c>
      <c r="AO94">
        <f t="shared" si="18"/>
        <v>4</v>
      </c>
      <c r="AP94">
        <f t="shared" si="19"/>
        <v>0</v>
      </c>
      <c r="AQ94">
        <f t="shared" si="20"/>
        <v>0</v>
      </c>
      <c r="AR94">
        <f t="shared" si="21"/>
        <v>4</v>
      </c>
      <c r="AS94">
        <f t="shared" si="22"/>
        <v>0</v>
      </c>
      <c r="AT94">
        <f t="shared" si="23"/>
        <v>0</v>
      </c>
      <c r="AU94">
        <f t="shared" si="24"/>
        <v>0</v>
      </c>
      <c r="AV94">
        <f t="shared" si="25"/>
        <v>0</v>
      </c>
      <c r="AW94">
        <f t="shared" si="26"/>
        <v>0</v>
      </c>
    </row>
    <row r="95" spans="1:49" ht="18.75" customHeight="1">
      <c r="A95" s="14" t="s">
        <v>29</v>
      </c>
      <c r="B95" s="5">
        <v>0</v>
      </c>
      <c r="C95" s="6">
        <v>1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0">
        <v>0</v>
      </c>
      <c r="O95" s="5">
        <v>0</v>
      </c>
      <c r="P95" s="6">
        <v>3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10">
        <v>0</v>
      </c>
      <c r="AB95" s="5">
        <v>1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52">
        <v>0</v>
      </c>
      <c r="AO95">
        <f t="shared" si="18"/>
        <v>1</v>
      </c>
      <c r="AP95">
        <f t="shared" si="19"/>
        <v>0</v>
      </c>
      <c r="AQ95">
        <f t="shared" si="20"/>
        <v>0</v>
      </c>
      <c r="AR95">
        <f t="shared" si="21"/>
        <v>3</v>
      </c>
      <c r="AS95">
        <f t="shared" si="22"/>
        <v>0</v>
      </c>
      <c r="AT95">
        <f t="shared" si="23"/>
        <v>0</v>
      </c>
      <c r="AU95">
        <f t="shared" si="24"/>
        <v>1</v>
      </c>
      <c r="AV95">
        <f t="shared" si="25"/>
        <v>0</v>
      </c>
      <c r="AW95">
        <f t="shared" si="26"/>
        <v>0</v>
      </c>
    </row>
    <row r="96" spans="1:49" ht="18.75" customHeight="1">
      <c r="A96" s="14" t="s">
        <v>30</v>
      </c>
      <c r="B96" s="5">
        <v>0</v>
      </c>
      <c r="C96" s="6">
        <v>4</v>
      </c>
      <c r="D96" s="6">
        <v>1</v>
      </c>
      <c r="E96" s="6">
        <v>1</v>
      </c>
      <c r="F96" s="6">
        <v>0</v>
      </c>
      <c r="G96" s="6">
        <v>0</v>
      </c>
      <c r="H96" s="6">
        <v>0</v>
      </c>
      <c r="I96" s="6">
        <v>1</v>
      </c>
      <c r="J96" s="6">
        <v>0</v>
      </c>
      <c r="K96" s="6">
        <v>0</v>
      </c>
      <c r="L96" s="6">
        <v>0</v>
      </c>
      <c r="M96" s="6">
        <v>0</v>
      </c>
      <c r="N96" s="10">
        <v>0</v>
      </c>
      <c r="O96" s="5">
        <v>0</v>
      </c>
      <c r="P96" s="6">
        <v>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10">
        <v>0</v>
      </c>
      <c r="AB96" s="5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52">
        <v>0</v>
      </c>
      <c r="AO96">
        <f t="shared" si="18"/>
        <v>5</v>
      </c>
      <c r="AP96">
        <f t="shared" si="19"/>
        <v>1</v>
      </c>
      <c r="AQ96">
        <f t="shared" si="20"/>
        <v>1</v>
      </c>
      <c r="AR96">
        <f t="shared" si="21"/>
        <v>1</v>
      </c>
      <c r="AS96">
        <f t="shared" si="22"/>
        <v>0</v>
      </c>
      <c r="AT96">
        <f t="shared" si="23"/>
        <v>0</v>
      </c>
      <c r="AU96">
        <f t="shared" si="24"/>
        <v>0</v>
      </c>
      <c r="AV96">
        <f t="shared" si="25"/>
        <v>0</v>
      </c>
      <c r="AW96">
        <f t="shared" si="26"/>
        <v>0</v>
      </c>
    </row>
    <row r="97" spans="1:49" ht="18.75" customHeight="1">
      <c r="A97" s="14" t="s">
        <v>31</v>
      </c>
      <c r="B97" s="5">
        <v>0</v>
      </c>
      <c r="C97" s="6">
        <v>7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10">
        <v>0</v>
      </c>
      <c r="O97" s="5">
        <v>0</v>
      </c>
      <c r="P97" s="6">
        <v>2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10">
        <v>0</v>
      </c>
      <c r="AB97" s="5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52">
        <v>0</v>
      </c>
      <c r="AO97">
        <f t="shared" si="18"/>
        <v>7</v>
      </c>
      <c r="AP97">
        <f t="shared" si="19"/>
        <v>0</v>
      </c>
      <c r="AQ97">
        <f t="shared" si="20"/>
        <v>0</v>
      </c>
      <c r="AR97">
        <f t="shared" si="21"/>
        <v>2</v>
      </c>
      <c r="AS97">
        <f t="shared" si="22"/>
        <v>0</v>
      </c>
      <c r="AT97">
        <f t="shared" si="23"/>
        <v>0</v>
      </c>
      <c r="AU97">
        <f t="shared" si="24"/>
        <v>0</v>
      </c>
      <c r="AV97">
        <f t="shared" si="25"/>
        <v>0</v>
      </c>
      <c r="AW97">
        <f t="shared" si="26"/>
        <v>0</v>
      </c>
    </row>
    <row r="98" spans="1:49" ht="18.75" customHeight="1">
      <c r="A98" s="14" t="s">
        <v>192</v>
      </c>
      <c r="B98" s="5">
        <v>0</v>
      </c>
      <c r="C98" s="6">
        <v>4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10">
        <v>0</v>
      </c>
      <c r="O98" s="5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10">
        <v>0</v>
      </c>
      <c r="AB98" s="5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52">
        <v>0</v>
      </c>
      <c r="AO98">
        <f t="shared" si="18"/>
        <v>4</v>
      </c>
      <c r="AP98">
        <f t="shared" si="19"/>
        <v>0</v>
      </c>
      <c r="AQ98">
        <f t="shared" si="20"/>
        <v>0</v>
      </c>
      <c r="AR98">
        <f t="shared" si="21"/>
        <v>0</v>
      </c>
      <c r="AS98">
        <f t="shared" si="22"/>
        <v>0</v>
      </c>
      <c r="AT98">
        <f t="shared" si="23"/>
        <v>0</v>
      </c>
      <c r="AU98">
        <f t="shared" si="24"/>
        <v>0</v>
      </c>
      <c r="AV98">
        <f t="shared" si="25"/>
        <v>0</v>
      </c>
      <c r="AW98">
        <f t="shared" si="26"/>
        <v>0</v>
      </c>
    </row>
    <row r="99" spans="1:49">
      <c r="A99" s="7" t="s">
        <v>122</v>
      </c>
      <c r="B99" s="8">
        <f t="shared" ref="B99:AW99" si="27">SUM(B3:B98)</f>
        <v>18</v>
      </c>
      <c r="C99" s="8">
        <f t="shared" si="27"/>
        <v>1627</v>
      </c>
      <c r="D99" s="8">
        <f t="shared" si="27"/>
        <v>285</v>
      </c>
      <c r="E99" s="8">
        <f t="shared" si="27"/>
        <v>54</v>
      </c>
      <c r="F99" s="8">
        <f t="shared" si="27"/>
        <v>51</v>
      </c>
      <c r="G99" s="8">
        <f t="shared" si="27"/>
        <v>7</v>
      </c>
      <c r="H99" s="8">
        <f t="shared" si="27"/>
        <v>7</v>
      </c>
      <c r="I99" s="8">
        <f t="shared" si="27"/>
        <v>11</v>
      </c>
      <c r="J99" s="8">
        <f t="shared" si="27"/>
        <v>42</v>
      </c>
      <c r="K99" s="8">
        <f t="shared" si="27"/>
        <v>5</v>
      </c>
      <c r="L99" s="8">
        <f t="shared" si="27"/>
        <v>0</v>
      </c>
      <c r="M99" s="8">
        <f t="shared" si="27"/>
        <v>0</v>
      </c>
      <c r="N99" s="8">
        <f t="shared" si="27"/>
        <v>0</v>
      </c>
      <c r="O99" s="8">
        <f t="shared" si="27"/>
        <v>6</v>
      </c>
      <c r="P99" s="8">
        <f t="shared" si="27"/>
        <v>1222</v>
      </c>
      <c r="Q99" s="8">
        <f t="shared" si="27"/>
        <v>247</v>
      </c>
      <c r="R99" s="8">
        <f t="shared" si="27"/>
        <v>1</v>
      </c>
      <c r="S99" s="8">
        <f t="shared" si="27"/>
        <v>83</v>
      </c>
      <c r="T99" s="8">
        <f t="shared" si="27"/>
        <v>35</v>
      </c>
      <c r="U99" s="8">
        <f t="shared" si="27"/>
        <v>5</v>
      </c>
      <c r="V99" s="8">
        <f t="shared" si="27"/>
        <v>17</v>
      </c>
      <c r="W99" s="8">
        <f t="shared" si="27"/>
        <v>30</v>
      </c>
      <c r="X99" s="8">
        <f t="shared" si="27"/>
        <v>1</v>
      </c>
      <c r="Y99" s="8">
        <f t="shared" si="27"/>
        <v>1</v>
      </c>
      <c r="Z99" s="8">
        <f t="shared" si="27"/>
        <v>0</v>
      </c>
      <c r="AA99" s="8">
        <f t="shared" si="27"/>
        <v>0</v>
      </c>
      <c r="AB99" s="8">
        <f t="shared" si="27"/>
        <v>1</v>
      </c>
      <c r="AC99" s="8">
        <f t="shared" si="27"/>
        <v>1</v>
      </c>
      <c r="AD99" s="8">
        <f t="shared" si="27"/>
        <v>1</v>
      </c>
      <c r="AE99" s="8">
        <f t="shared" si="27"/>
        <v>0</v>
      </c>
      <c r="AF99" s="8">
        <f t="shared" si="27"/>
        <v>0</v>
      </c>
      <c r="AG99" s="8">
        <f t="shared" si="27"/>
        <v>0</v>
      </c>
      <c r="AH99" s="8">
        <f t="shared" si="27"/>
        <v>0</v>
      </c>
      <c r="AI99" s="8">
        <f t="shared" si="27"/>
        <v>0</v>
      </c>
      <c r="AJ99" s="8">
        <f t="shared" si="27"/>
        <v>0</v>
      </c>
      <c r="AK99" s="8">
        <f t="shared" si="27"/>
        <v>0</v>
      </c>
      <c r="AL99" s="8">
        <f t="shared" si="27"/>
        <v>0</v>
      </c>
      <c r="AM99" s="8">
        <f t="shared" si="27"/>
        <v>0</v>
      </c>
      <c r="AN99" s="8">
        <f t="shared" si="27"/>
        <v>0</v>
      </c>
      <c r="AO99" s="8">
        <f t="shared" si="27"/>
        <v>1930</v>
      </c>
      <c r="AP99" s="8">
        <f t="shared" si="27"/>
        <v>119</v>
      </c>
      <c r="AQ99" s="8">
        <f t="shared" si="27"/>
        <v>58</v>
      </c>
      <c r="AR99" s="8">
        <f t="shared" si="27"/>
        <v>1475</v>
      </c>
      <c r="AS99" s="8">
        <f t="shared" si="27"/>
        <v>124</v>
      </c>
      <c r="AT99" s="8">
        <f t="shared" si="27"/>
        <v>49</v>
      </c>
      <c r="AU99" s="8">
        <f t="shared" si="27"/>
        <v>3</v>
      </c>
      <c r="AV99" s="8">
        <f t="shared" si="27"/>
        <v>0</v>
      </c>
      <c r="AW99" s="8">
        <f t="shared" si="27"/>
        <v>0</v>
      </c>
    </row>
    <row r="100" spans="1:49">
      <c r="A100" s="7" t="s">
        <v>123</v>
      </c>
      <c r="B100" s="8">
        <f t="shared" ref="B100:AW100" si="28">SUM(B31:B38)</f>
        <v>4</v>
      </c>
      <c r="C100" s="8">
        <f t="shared" si="28"/>
        <v>245</v>
      </c>
      <c r="D100" s="8">
        <f t="shared" si="28"/>
        <v>34</v>
      </c>
      <c r="E100" s="8">
        <f t="shared" si="28"/>
        <v>9</v>
      </c>
      <c r="F100" s="8">
        <f t="shared" si="28"/>
        <v>9</v>
      </c>
      <c r="G100" s="8">
        <f t="shared" si="28"/>
        <v>1</v>
      </c>
      <c r="H100" s="8">
        <f t="shared" si="28"/>
        <v>1</v>
      </c>
      <c r="I100" s="8">
        <f t="shared" si="28"/>
        <v>1</v>
      </c>
      <c r="J100" s="8">
        <f t="shared" si="28"/>
        <v>1</v>
      </c>
      <c r="K100" s="8">
        <f t="shared" si="28"/>
        <v>1</v>
      </c>
      <c r="L100" s="8">
        <f t="shared" si="28"/>
        <v>0</v>
      </c>
      <c r="M100" s="8">
        <f t="shared" si="28"/>
        <v>0</v>
      </c>
      <c r="N100" s="8">
        <f t="shared" si="28"/>
        <v>0</v>
      </c>
      <c r="O100" s="8">
        <f t="shared" si="28"/>
        <v>1</v>
      </c>
      <c r="P100" s="8">
        <f t="shared" si="28"/>
        <v>176</v>
      </c>
      <c r="Q100" s="8">
        <f t="shared" si="28"/>
        <v>38</v>
      </c>
      <c r="R100" s="8">
        <f t="shared" si="28"/>
        <v>1</v>
      </c>
      <c r="S100" s="8">
        <f t="shared" si="28"/>
        <v>19</v>
      </c>
      <c r="T100" s="8">
        <f t="shared" si="28"/>
        <v>5</v>
      </c>
      <c r="U100" s="8">
        <f t="shared" si="28"/>
        <v>0</v>
      </c>
      <c r="V100" s="8">
        <f t="shared" si="28"/>
        <v>1</v>
      </c>
      <c r="W100" s="8">
        <f t="shared" si="28"/>
        <v>9</v>
      </c>
      <c r="X100" s="8">
        <f t="shared" si="28"/>
        <v>0</v>
      </c>
      <c r="Y100" s="8">
        <f t="shared" si="28"/>
        <v>0</v>
      </c>
      <c r="Z100" s="8">
        <f t="shared" si="28"/>
        <v>0</v>
      </c>
      <c r="AA100" s="8">
        <f t="shared" si="28"/>
        <v>0</v>
      </c>
      <c r="AB100" s="8">
        <f t="shared" si="28"/>
        <v>0</v>
      </c>
      <c r="AC100" s="8">
        <f t="shared" si="28"/>
        <v>0</v>
      </c>
      <c r="AD100" s="8">
        <f t="shared" si="28"/>
        <v>0</v>
      </c>
      <c r="AE100" s="8">
        <f t="shared" si="28"/>
        <v>0</v>
      </c>
      <c r="AF100" s="8">
        <f t="shared" si="28"/>
        <v>0</v>
      </c>
      <c r="AG100" s="8">
        <f t="shared" si="28"/>
        <v>0</v>
      </c>
      <c r="AH100" s="8">
        <f t="shared" si="28"/>
        <v>0</v>
      </c>
      <c r="AI100" s="8">
        <f t="shared" si="28"/>
        <v>0</v>
      </c>
      <c r="AJ100" s="8">
        <f t="shared" si="28"/>
        <v>0</v>
      </c>
      <c r="AK100" s="8">
        <f t="shared" si="28"/>
        <v>0</v>
      </c>
      <c r="AL100" s="8">
        <f t="shared" si="28"/>
        <v>0</v>
      </c>
      <c r="AM100" s="8">
        <f t="shared" si="28"/>
        <v>0</v>
      </c>
      <c r="AN100" s="8">
        <f t="shared" si="28"/>
        <v>0</v>
      </c>
      <c r="AO100" s="8">
        <f t="shared" si="28"/>
        <v>283</v>
      </c>
      <c r="AP100" s="8">
        <f t="shared" si="28"/>
        <v>20</v>
      </c>
      <c r="AQ100" s="8">
        <f t="shared" si="28"/>
        <v>3</v>
      </c>
      <c r="AR100" s="8">
        <f t="shared" si="28"/>
        <v>215</v>
      </c>
      <c r="AS100" s="8">
        <f t="shared" si="28"/>
        <v>25</v>
      </c>
      <c r="AT100" s="8">
        <f t="shared" si="28"/>
        <v>10</v>
      </c>
      <c r="AU100" s="8">
        <f t="shared" si="28"/>
        <v>0</v>
      </c>
      <c r="AV100" s="8">
        <f t="shared" si="28"/>
        <v>0</v>
      </c>
      <c r="AW100" s="8">
        <f t="shared" si="28"/>
        <v>0</v>
      </c>
    </row>
    <row r="101" spans="1:49" ht="15" thickBot="1">
      <c r="A101" s="7" t="s">
        <v>124</v>
      </c>
      <c r="B101" s="8">
        <f t="shared" ref="B101:AW101" si="29">SUM(B67:B74)</f>
        <v>3</v>
      </c>
      <c r="C101" s="8">
        <f t="shared" si="29"/>
        <v>292</v>
      </c>
      <c r="D101" s="8">
        <f t="shared" si="29"/>
        <v>34</v>
      </c>
      <c r="E101" s="8">
        <f t="shared" si="29"/>
        <v>8</v>
      </c>
      <c r="F101" s="8">
        <f t="shared" si="29"/>
        <v>3</v>
      </c>
      <c r="G101" s="8">
        <f t="shared" si="29"/>
        <v>0</v>
      </c>
      <c r="H101" s="8">
        <f t="shared" si="29"/>
        <v>0</v>
      </c>
      <c r="I101" s="8">
        <f t="shared" si="29"/>
        <v>1</v>
      </c>
      <c r="J101" s="8">
        <f t="shared" si="29"/>
        <v>4</v>
      </c>
      <c r="K101" s="8">
        <f t="shared" si="29"/>
        <v>0</v>
      </c>
      <c r="L101" s="8">
        <f t="shared" si="29"/>
        <v>0</v>
      </c>
      <c r="M101" s="8">
        <f t="shared" si="29"/>
        <v>0</v>
      </c>
      <c r="N101" s="8">
        <f t="shared" si="29"/>
        <v>0</v>
      </c>
      <c r="O101" s="8">
        <f t="shared" si="29"/>
        <v>1</v>
      </c>
      <c r="P101" s="8">
        <f t="shared" si="29"/>
        <v>275</v>
      </c>
      <c r="Q101" s="8">
        <f t="shared" si="29"/>
        <v>53</v>
      </c>
      <c r="R101" s="8">
        <f t="shared" si="29"/>
        <v>0</v>
      </c>
      <c r="S101" s="8">
        <f t="shared" si="29"/>
        <v>11</v>
      </c>
      <c r="T101" s="8">
        <f t="shared" si="29"/>
        <v>4</v>
      </c>
      <c r="U101" s="8">
        <f t="shared" si="29"/>
        <v>2</v>
      </c>
      <c r="V101" s="8">
        <f t="shared" si="29"/>
        <v>3</v>
      </c>
      <c r="W101" s="8">
        <f t="shared" si="29"/>
        <v>3</v>
      </c>
      <c r="X101" s="8">
        <f t="shared" si="29"/>
        <v>0</v>
      </c>
      <c r="Y101" s="8">
        <f t="shared" si="29"/>
        <v>0</v>
      </c>
      <c r="Z101" s="8">
        <f t="shared" si="29"/>
        <v>0</v>
      </c>
      <c r="AA101" s="8">
        <f t="shared" si="29"/>
        <v>0</v>
      </c>
      <c r="AB101" s="8">
        <f t="shared" si="29"/>
        <v>0</v>
      </c>
      <c r="AC101" s="8">
        <f t="shared" si="29"/>
        <v>0</v>
      </c>
      <c r="AD101" s="8">
        <f t="shared" si="29"/>
        <v>0</v>
      </c>
      <c r="AE101" s="8">
        <f t="shared" si="29"/>
        <v>0</v>
      </c>
      <c r="AF101" s="8">
        <f t="shared" si="29"/>
        <v>0</v>
      </c>
      <c r="AG101" s="8">
        <f t="shared" si="29"/>
        <v>0</v>
      </c>
      <c r="AH101" s="8">
        <f t="shared" si="29"/>
        <v>0</v>
      </c>
      <c r="AI101" s="8">
        <f t="shared" si="29"/>
        <v>0</v>
      </c>
      <c r="AJ101" s="8">
        <f t="shared" si="29"/>
        <v>0</v>
      </c>
      <c r="AK101" s="8">
        <f t="shared" si="29"/>
        <v>0</v>
      </c>
      <c r="AL101" s="8">
        <f t="shared" si="29"/>
        <v>0</v>
      </c>
      <c r="AM101" s="8">
        <f t="shared" si="29"/>
        <v>0</v>
      </c>
      <c r="AN101" s="8">
        <f t="shared" si="29"/>
        <v>0</v>
      </c>
      <c r="AO101" s="8">
        <f t="shared" si="29"/>
        <v>329</v>
      </c>
      <c r="AP101" s="8">
        <f t="shared" si="29"/>
        <v>11</v>
      </c>
      <c r="AQ101" s="8">
        <f t="shared" si="29"/>
        <v>5</v>
      </c>
      <c r="AR101" s="8">
        <f t="shared" si="29"/>
        <v>329</v>
      </c>
      <c r="AS101" s="8">
        <f t="shared" si="29"/>
        <v>17</v>
      </c>
      <c r="AT101" s="8">
        <f t="shared" si="29"/>
        <v>6</v>
      </c>
      <c r="AU101" s="8">
        <f t="shared" si="29"/>
        <v>0</v>
      </c>
      <c r="AV101" s="8">
        <f t="shared" si="29"/>
        <v>0</v>
      </c>
      <c r="AW101" s="8">
        <f t="shared" si="29"/>
        <v>0</v>
      </c>
    </row>
    <row r="102" spans="1:49" ht="18.75" customHeight="1" thickBot="1">
      <c r="A102" s="3" t="s">
        <v>0</v>
      </c>
      <c r="B102" s="12" t="s">
        <v>22</v>
      </c>
      <c r="C102" s="4" t="s">
        <v>2</v>
      </c>
      <c r="D102" s="4" t="s">
        <v>3</v>
      </c>
      <c r="E102" s="4" t="s">
        <v>4</v>
      </c>
      <c r="F102" s="4" t="s">
        <v>5</v>
      </c>
      <c r="G102" s="4" t="s">
        <v>6</v>
      </c>
      <c r="H102" s="4" t="s">
        <v>7</v>
      </c>
      <c r="I102" s="4" t="s">
        <v>8</v>
      </c>
      <c r="J102" s="4" t="s">
        <v>9</v>
      </c>
      <c r="K102" s="4" t="s">
        <v>10</v>
      </c>
      <c r="L102" s="4" t="s">
        <v>11</v>
      </c>
      <c r="M102" s="4" t="s">
        <v>12</v>
      </c>
      <c r="N102" s="9" t="s">
        <v>13</v>
      </c>
      <c r="O102" s="12" t="s">
        <v>1</v>
      </c>
      <c r="P102" s="4" t="s">
        <v>2</v>
      </c>
      <c r="Q102" s="4" t="s">
        <v>3</v>
      </c>
      <c r="R102" s="4" t="s">
        <v>4</v>
      </c>
      <c r="S102" s="4" t="s">
        <v>5</v>
      </c>
      <c r="T102" s="4" t="s">
        <v>6</v>
      </c>
      <c r="U102" s="4" t="s">
        <v>7</v>
      </c>
      <c r="V102" s="4" t="s">
        <v>8</v>
      </c>
      <c r="W102" s="4" t="s">
        <v>9</v>
      </c>
      <c r="X102" s="4" t="s">
        <v>10</v>
      </c>
      <c r="Y102" s="4" t="s">
        <v>11</v>
      </c>
      <c r="Z102" s="4" t="s">
        <v>12</v>
      </c>
      <c r="AA102" s="13" t="s">
        <v>13</v>
      </c>
      <c r="AB102" s="12" t="s">
        <v>1</v>
      </c>
      <c r="AC102" s="4" t="s">
        <v>2</v>
      </c>
      <c r="AD102" s="4" t="s">
        <v>3</v>
      </c>
      <c r="AE102" s="4" t="s">
        <v>4</v>
      </c>
      <c r="AF102" s="4" t="s">
        <v>5</v>
      </c>
      <c r="AG102" s="4" t="s">
        <v>6</v>
      </c>
      <c r="AH102" s="4" t="s">
        <v>7</v>
      </c>
      <c r="AI102" s="4" t="s">
        <v>8</v>
      </c>
      <c r="AJ102" s="4" t="s">
        <v>9</v>
      </c>
      <c r="AK102" s="4" t="s">
        <v>10</v>
      </c>
      <c r="AL102" s="4" t="s">
        <v>11</v>
      </c>
      <c r="AM102" s="4" t="s">
        <v>12</v>
      </c>
      <c r="AN102" s="13" t="s">
        <v>13</v>
      </c>
      <c r="AO102" s="16" t="s">
        <v>119</v>
      </c>
      <c r="AP102" s="17" t="s">
        <v>120</v>
      </c>
      <c r="AQ102" s="17" t="s">
        <v>121</v>
      </c>
      <c r="AR102" s="16" t="s">
        <v>119</v>
      </c>
      <c r="AS102" s="17" t="s">
        <v>120</v>
      </c>
      <c r="AT102" s="17" t="s">
        <v>121</v>
      </c>
      <c r="AU102" s="16" t="s">
        <v>119</v>
      </c>
      <c r="AV102" s="17" t="s">
        <v>120</v>
      </c>
      <c r="AW102" s="17" t="s">
        <v>121</v>
      </c>
    </row>
    <row r="103" spans="1:49" ht="18.75" customHeight="1" thickBot="1">
      <c r="A103" s="1"/>
      <c r="B103" s="63" t="str">
        <f>B1</f>
        <v>North to South (Straight)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  <c r="O103" s="62" t="str">
        <f>O1</f>
        <v>North to West (Right)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2" t="str">
        <f>AB1</f>
        <v>North to North (U turn)</v>
      </c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2" t="str">
        <f>B103</f>
        <v>North to South (Straight)</v>
      </c>
      <c r="AP103" s="63"/>
      <c r="AQ103" s="63"/>
      <c r="AR103" s="62" t="str">
        <f>O103</f>
        <v>North to West (Right)</v>
      </c>
      <c r="AS103" s="63"/>
      <c r="AT103" s="63"/>
      <c r="AU103" s="62" t="str">
        <f>AB103</f>
        <v>North to North (U turn)</v>
      </c>
      <c r="AV103" s="63"/>
      <c r="AW103" s="63"/>
    </row>
  </sheetData>
  <mergeCells count="12">
    <mergeCell ref="AO103:AQ103"/>
    <mergeCell ref="AR103:AT103"/>
    <mergeCell ref="AU103:AW103"/>
    <mergeCell ref="B103:N103"/>
    <mergeCell ref="O103:AA103"/>
    <mergeCell ref="AB103:AN103"/>
    <mergeCell ref="AO1:AQ1"/>
    <mergeCell ref="AR1:AT1"/>
    <mergeCell ref="AU1:AW1"/>
    <mergeCell ref="B1:N1"/>
    <mergeCell ref="O1:AA1"/>
    <mergeCell ref="AB1:A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03"/>
  <sheetViews>
    <sheetView showGridLines="0" zoomScale="90" zoomScaleNormal="90" workbookViewId="0">
      <pane xSplit="1" ySplit="2" topLeftCell="V3" activePane="bottomRight" state="frozen"/>
      <selection activeCell="BE7" sqref="BE7"/>
      <selection pane="topRight" activeCell="BE7" sqref="BE7"/>
      <selection pane="bottomLeft" activeCell="BE7" sqref="BE7"/>
      <selection pane="bottomRight" sqref="A1:AN98"/>
    </sheetView>
  </sheetViews>
  <sheetFormatPr defaultRowHeight="14.4"/>
  <cols>
    <col min="1" max="1" width="24.6640625" style="7" bestFit="1" customWidth="1"/>
    <col min="2" max="2" width="4.109375" style="8" bestFit="1" customWidth="1"/>
    <col min="3" max="10" width="4.109375" style="2" bestFit="1" customWidth="1"/>
    <col min="11" max="13" width="5" style="2" bestFit="1" customWidth="1"/>
    <col min="14" max="14" width="4" style="2" bestFit="1" customWidth="1"/>
    <col min="15" max="15" width="3.88671875" style="8" bestFit="1" customWidth="1"/>
    <col min="16" max="16" width="5.5546875" style="2" bestFit="1" customWidth="1"/>
    <col min="17" max="17" width="4.44140625" style="2" bestFit="1" customWidth="1"/>
    <col min="18" max="23" width="4.109375" style="2" bestFit="1" customWidth="1"/>
    <col min="24" max="26" width="5" style="2" bestFit="1" customWidth="1"/>
    <col min="27" max="27" width="4" style="2" bestFit="1" customWidth="1"/>
    <col min="28" max="28" width="4.109375" style="8" bestFit="1" customWidth="1"/>
    <col min="29" max="30" width="4.109375" style="2" bestFit="1" customWidth="1"/>
    <col min="31" max="31" width="5.5546875" style="2" bestFit="1" customWidth="1"/>
    <col min="32" max="33" width="4.109375" style="2" bestFit="1" customWidth="1"/>
    <col min="34" max="34" width="4.44140625" style="2" bestFit="1" customWidth="1"/>
    <col min="35" max="36" width="4.109375" style="2" bestFit="1" customWidth="1"/>
    <col min="37" max="39" width="5" style="2" bestFit="1" customWidth="1"/>
    <col min="40" max="40" width="5.5546875" style="2" bestFit="1" customWidth="1"/>
    <col min="41" max="41" width="5.5546875" bestFit="1" customWidth="1"/>
    <col min="42" max="42" width="9.33203125" customWidth="1"/>
    <col min="43" max="43" width="11" customWidth="1"/>
    <col min="44" max="47" width="5.5546875" bestFit="1" customWidth="1"/>
    <col min="48" max="49" width="6.6640625" bestFit="1" customWidth="1"/>
  </cols>
  <sheetData>
    <row r="1" spans="1:49" ht="18.75" customHeight="1" thickBot="1">
      <c r="A1" s="48"/>
      <c r="B1" s="65" t="s">
        <v>114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3" t="s">
        <v>116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4"/>
      <c r="AB1" s="62" t="s">
        <v>115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2" t="str">
        <f>B1</f>
        <v>South to West (Left)</v>
      </c>
      <c r="AP1" s="63"/>
      <c r="AQ1" s="63"/>
      <c r="AR1" s="62" t="str">
        <f>O1</f>
        <v>South to North (Straight)</v>
      </c>
      <c r="AS1" s="63"/>
      <c r="AT1" s="63"/>
      <c r="AU1" s="62" t="str">
        <f>AB1</f>
        <v>South to South (U turn)</v>
      </c>
      <c r="AV1" s="63"/>
      <c r="AW1" s="63"/>
    </row>
    <row r="2" spans="1:49" ht="18.75" customHeight="1" thickBot="1">
      <c r="A2" s="3" t="s">
        <v>0</v>
      </c>
      <c r="B2" s="1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9" t="s">
        <v>201</v>
      </c>
      <c r="O2" s="12" t="s">
        <v>1</v>
      </c>
      <c r="P2" s="4" t="s">
        <v>2</v>
      </c>
      <c r="Q2" s="4" t="s">
        <v>3</v>
      </c>
      <c r="R2" s="4" t="s">
        <v>4</v>
      </c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 t="s">
        <v>12</v>
      </c>
      <c r="AA2" s="9" t="s">
        <v>201</v>
      </c>
      <c r="AB2" s="12" t="s">
        <v>1</v>
      </c>
      <c r="AC2" s="4" t="s">
        <v>2</v>
      </c>
      <c r="AD2" s="4" t="s">
        <v>3</v>
      </c>
      <c r="AE2" s="4" t="s">
        <v>4</v>
      </c>
      <c r="AF2" s="4" t="s">
        <v>5</v>
      </c>
      <c r="AG2" s="4" t="s">
        <v>6</v>
      </c>
      <c r="AH2" s="4" t="s">
        <v>7</v>
      </c>
      <c r="AI2" s="4" t="s">
        <v>8</v>
      </c>
      <c r="AJ2" s="4" t="s">
        <v>9</v>
      </c>
      <c r="AK2" s="4" t="s">
        <v>10</v>
      </c>
      <c r="AL2" s="4" t="s">
        <v>11</v>
      </c>
      <c r="AM2" s="4" t="s">
        <v>12</v>
      </c>
      <c r="AN2" s="9" t="s">
        <v>201</v>
      </c>
      <c r="AO2" s="16" t="s">
        <v>119</v>
      </c>
      <c r="AP2" s="17" t="s">
        <v>120</v>
      </c>
      <c r="AQ2" s="17" t="s">
        <v>121</v>
      </c>
      <c r="AR2" s="16" t="s">
        <v>119</v>
      </c>
      <c r="AS2" s="17" t="s">
        <v>120</v>
      </c>
      <c r="AT2" s="17" t="s">
        <v>121</v>
      </c>
      <c r="AU2" s="16" t="s">
        <v>119</v>
      </c>
      <c r="AV2" s="17" t="s">
        <v>120</v>
      </c>
      <c r="AW2" s="17" t="s">
        <v>121</v>
      </c>
    </row>
    <row r="3" spans="1:49" ht="18.75" customHeight="1">
      <c r="A3" s="15" t="s">
        <v>32</v>
      </c>
      <c r="B3" s="5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10">
        <v>0</v>
      </c>
      <c r="O3" s="5">
        <v>0</v>
      </c>
      <c r="P3" s="6">
        <v>14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10">
        <v>0</v>
      </c>
      <c r="AB3" s="5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52">
        <v>0</v>
      </c>
      <c r="AO3">
        <f t="shared" ref="AO3:AO34" si="0">SUM(B3:D3)</f>
        <v>0</v>
      </c>
      <c r="AP3">
        <f t="shared" ref="AP3:AP34" si="1">SUM(E3:H3)</f>
        <v>0</v>
      </c>
      <c r="AQ3">
        <f t="shared" ref="AQ3:AQ34" si="2">SUM(I3:N3)</f>
        <v>0</v>
      </c>
      <c r="AR3">
        <f t="shared" ref="AR3:AR34" si="3">SUM(O3:Q3)</f>
        <v>14</v>
      </c>
      <c r="AS3">
        <f t="shared" ref="AS3:AS34" si="4">SUM(R3:U3)</f>
        <v>0</v>
      </c>
      <c r="AT3">
        <f t="shared" ref="AT3:AT34" si="5">SUM(V3:AA3)</f>
        <v>0</v>
      </c>
      <c r="AU3">
        <f t="shared" ref="AU3:AU34" si="6">SUM(AB3:AD3)</f>
        <v>0</v>
      </c>
      <c r="AV3">
        <f t="shared" ref="AV3:AV34" si="7">SUM(AE3:AH3)</f>
        <v>0</v>
      </c>
      <c r="AW3">
        <f t="shared" ref="AW3:AW34" si="8">SUM(AI3:AN3)</f>
        <v>0</v>
      </c>
    </row>
    <row r="4" spans="1:49" ht="18.75" customHeight="1">
      <c r="A4" s="14" t="s">
        <v>33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10">
        <v>0</v>
      </c>
      <c r="O4" s="5">
        <v>0</v>
      </c>
      <c r="P4" s="6">
        <v>2</v>
      </c>
      <c r="Q4" s="6">
        <v>0</v>
      </c>
      <c r="R4" s="6">
        <v>0</v>
      </c>
      <c r="S4" s="6">
        <v>1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10">
        <v>0</v>
      </c>
      <c r="AB4" s="5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52">
        <v>0</v>
      </c>
      <c r="AO4">
        <f t="shared" si="0"/>
        <v>0</v>
      </c>
      <c r="AP4">
        <f t="shared" si="1"/>
        <v>0</v>
      </c>
      <c r="AQ4">
        <f t="shared" si="2"/>
        <v>0</v>
      </c>
      <c r="AR4">
        <f t="shared" si="3"/>
        <v>2</v>
      </c>
      <c r="AS4">
        <f t="shared" si="4"/>
        <v>1</v>
      </c>
      <c r="AT4">
        <f t="shared" si="5"/>
        <v>0</v>
      </c>
      <c r="AU4">
        <f t="shared" si="6"/>
        <v>0</v>
      </c>
      <c r="AV4">
        <f t="shared" si="7"/>
        <v>0</v>
      </c>
      <c r="AW4">
        <f t="shared" si="8"/>
        <v>0</v>
      </c>
    </row>
    <row r="5" spans="1:49" ht="18.75" customHeight="1">
      <c r="A5" s="14" t="s">
        <v>34</v>
      </c>
      <c r="B5" s="5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0">
        <v>0</v>
      </c>
      <c r="O5" s="5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10">
        <v>0</v>
      </c>
      <c r="AB5" s="5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52">
        <v>0</v>
      </c>
      <c r="AO5">
        <f t="shared" si="0"/>
        <v>0</v>
      </c>
      <c r="AP5">
        <f t="shared" si="1"/>
        <v>0</v>
      </c>
      <c r="AQ5">
        <f t="shared" si="2"/>
        <v>0</v>
      </c>
      <c r="AR5">
        <f t="shared" si="3"/>
        <v>0</v>
      </c>
      <c r="AS5">
        <f t="shared" si="4"/>
        <v>0</v>
      </c>
      <c r="AT5">
        <f t="shared" si="5"/>
        <v>0</v>
      </c>
      <c r="AU5">
        <f t="shared" si="6"/>
        <v>0</v>
      </c>
      <c r="AV5">
        <f t="shared" si="7"/>
        <v>0</v>
      </c>
      <c r="AW5">
        <f t="shared" si="8"/>
        <v>0</v>
      </c>
    </row>
    <row r="6" spans="1:49" ht="18.75" customHeight="1">
      <c r="A6" s="14" t="s">
        <v>35</v>
      </c>
      <c r="B6" s="5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0">
        <v>0</v>
      </c>
      <c r="O6" s="5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10">
        <v>0</v>
      </c>
      <c r="AB6" s="5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52">
        <v>0</v>
      </c>
      <c r="AO6">
        <f t="shared" si="0"/>
        <v>0</v>
      </c>
      <c r="AP6">
        <f t="shared" si="1"/>
        <v>0</v>
      </c>
      <c r="AQ6">
        <f t="shared" si="2"/>
        <v>0</v>
      </c>
      <c r="AR6">
        <f t="shared" si="3"/>
        <v>0</v>
      </c>
      <c r="AS6">
        <f t="shared" si="4"/>
        <v>0</v>
      </c>
      <c r="AT6">
        <f t="shared" si="5"/>
        <v>0</v>
      </c>
      <c r="AU6">
        <f t="shared" si="6"/>
        <v>0</v>
      </c>
      <c r="AV6">
        <f t="shared" si="7"/>
        <v>0</v>
      </c>
      <c r="AW6">
        <f t="shared" si="8"/>
        <v>0</v>
      </c>
    </row>
    <row r="7" spans="1:49" ht="18.75" customHeight="1">
      <c r="A7" s="14" t="s">
        <v>36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0">
        <v>0</v>
      </c>
      <c r="O7" s="5">
        <v>0</v>
      </c>
      <c r="P7" s="6">
        <v>2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10">
        <v>0</v>
      </c>
      <c r="AB7" s="5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52">
        <v>0</v>
      </c>
      <c r="AO7">
        <f t="shared" si="0"/>
        <v>0</v>
      </c>
      <c r="AP7">
        <f t="shared" si="1"/>
        <v>0</v>
      </c>
      <c r="AQ7">
        <f t="shared" si="2"/>
        <v>0</v>
      </c>
      <c r="AR7">
        <f t="shared" si="3"/>
        <v>2</v>
      </c>
      <c r="AS7">
        <f t="shared" si="4"/>
        <v>0</v>
      </c>
      <c r="AT7">
        <f t="shared" si="5"/>
        <v>0</v>
      </c>
      <c r="AU7">
        <f t="shared" si="6"/>
        <v>0</v>
      </c>
      <c r="AV7">
        <f t="shared" si="7"/>
        <v>0</v>
      </c>
      <c r="AW7">
        <f t="shared" si="8"/>
        <v>0</v>
      </c>
    </row>
    <row r="8" spans="1:49" ht="18.75" customHeight="1">
      <c r="A8" s="14" t="s">
        <v>37</v>
      </c>
      <c r="B8" s="5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0">
        <v>0</v>
      </c>
      <c r="O8" s="5">
        <v>0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10">
        <v>0</v>
      </c>
      <c r="AB8" s="5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52">
        <v>0</v>
      </c>
      <c r="AO8">
        <f t="shared" si="0"/>
        <v>0</v>
      </c>
      <c r="AP8">
        <f t="shared" si="1"/>
        <v>0</v>
      </c>
      <c r="AQ8">
        <f t="shared" si="2"/>
        <v>0</v>
      </c>
      <c r="AR8">
        <f t="shared" si="3"/>
        <v>1</v>
      </c>
      <c r="AS8">
        <f t="shared" si="4"/>
        <v>0</v>
      </c>
      <c r="AT8">
        <f t="shared" si="5"/>
        <v>0</v>
      </c>
      <c r="AU8">
        <f t="shared" si="6"/>
        <v>0</v>
      </c>
      <c r="AV8">
        <f t="shared" si="7"/>
        <v>0</v>
      </c>
      <c r="AW8">
        <f t="shared" si="8"/>
        <v>0</v>
      </c>
    </row>
    <row r="9" spans="1:49" ht="18.75" customHeight="1">
      <c r="A9" s="14" t="s">
        <v>38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0">
        <v>0</v>
      </c>
      <c r="O9" s="5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10">
        <v>0</v>
      </c>
      <c r="AB9" s="5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52">
        <v>0</v>
      </c>
      <c r="AO9">
        <f t="shared" si="0"/>
        <v>0</v>
      </c>
      <c r="AP9">
        <f t="shared" si="1"/>
        <v>0</v>
      </c>
      <c r="AQ9">
        <f t="shared" si="2"/>
        <v>0</v>
      </c>
      <c r="AR9">
        <f t="shared" si="3"/>
        <v>0</v>
      </c>
      <c r="AS9">
        <f t="shared" si="4"/>
        <v>0</v>
      </c>
      <c r="AT9">
        <f t="shared" si="5"/>
        <v>0</v>
      </c>
      <c r="AU9">
        <f t="shared" si="6"/>
        <v>0</v>
      </c>
      <c r="AV9">
        <f t="shared" si="7"/>
        <v>0</v>
      </c>
      <c r="AW9">
        <f t="shared" si="8"/>
        <v>0</v>
      </c>
    </row>
    <row r="10" spans="1:49" ht="18.75" customHeight="1">
      <c r="A10" s="14" t="s">
        <v>39</v>
      </c>
      <c r="B10" s="5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0">
        <v>0</v>
      </c>
      <c r="O10" s="5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10">
        <v>0</v>
      </c>
      <c r="AB10" s="5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52">
        <v>0</v>
      </c>
      <c r="AO10">
        <f t="shared" si="0"/>
        <v>0</v>
      </c>
      <c r="AP10">
        <f t="shared" si="1"/>
        <v>0</v>
      </c>
      <c r="AQ10">
        <f t="shared" si="2"/>
        <v>0</v>
      </c>
      <c r="AR10">
        <f t="shared" si="3"/>
        <v>0</v>
      </c>
      <c r="AS10">
        <f t="shared" si="4"/>
        <v>0</v>
      </c>
      <c r="AT10">
        <f t="shared" si="5"/>
        <v>0</v>
      </c>
      <c r="AU10">
        <f t="shared" si="6"/>
        <v>0</v>
      </c>
      <c r="AV10">
        <f t="shared" si="7"/>
        <v>0</v>
      </c>
      <c r="AW10">
        <f t="shared" si="8"/>
        <v>0</v>
      </c>
    </row>
    <row r="11" spans="1:49" ht="18.75" customHeight="1">
      <c r="A11" s="14" t="s">
        <v>40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0">
        <v>0</v>
      </c>
      <c r="O11" s="5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10">
        <v>0</v>
      </c>
      <c r="AB11" s="5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52">
        <v>0</v>
      </c>
      <c r="AO11">
        <f t="shared" si="0"/>
        <v>0</v>
      </c>
      <c r="AP11">
        <f t="shared" si="1"/>
        <v>0</v>
      </c>
      <c r="AQ11">
        <f t="shared" si="2"/>
        <v>0</v>
      </c>
      <c r="AR11">
        <f t="shared" si="3"/>
        <v>1</v>
      </c>
      <c r="AS11">
        <f t="shared" si="4"/>
        <v>0</v>
      </c>
      <c r="AT11">
        <f t="shared" si="5"/>
        <v>0</v>
      </c>
      <c r="AU11">
        <f t="shared" si="6"/>
        <v>0</v>
      </c>
      <c r="AV11">
        <f t="shared" si="7"/>
        <v>0</v>
      </c>
      <c r="AW11">
        <f t="shared" si="8"/>
        <v>0</v>
      </c>
    </row>
    <row r="12" spans="1:49" ht="18.75" customHeight="1">
      <c r="A12" s="14" t="s">
        <v>41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0">
        <v>0</v>
      </c>
      <c r="O12" s="5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10">
        <v>0</v>
      </c>
      <c r="AB12" s="5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52">
        <v>0</v>
      </c>
      <c r="AO12">
        <f t="shared" si="0"/>
        <v>0</v>
      </c>
      <c r="AP12">
        <f t="shared" si="1"/>
        <v>0</v>
      </c>
      <c r="AQ12">
        <f t="shared" si="2"/>
        <v>0</v>
      </c>
      <c r="AR12">
        <f t="shared" si="3"/>
        <v>1</v>
      </c>
      <c r="AS12">
        <f t="shared" si="4"/>
        <v>0</v>
      </c>
      <c r="AT12">
        <f t="shared" si="5"/>
        <v>0</v>
      </c>
      <c r="AU12">
        <f t="shared" si="6"/>
        <v>0</v>
      </c>
      <c r="AV12">
        <f t="shared" si="7"/>
        <v>0</v>
      </c>
      <c r="AW12">
        <f t="shared" si="8"/>
        <v>0</v>
      </c>
    </row>
    <row r="13" spans="1:49" ht="18.75" customHeight="1">
      <c r="A13" s="14" t="s">
        <v>42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0">
        <v>0</v>
      </c>
      <c r="O13" s="5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10">
        <v>0</v>
      </c>
      <c r="AB13" s="5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52">
        <v>0</v>
      </c>
      <c r="AO13">
        <f t="shared" si="0"/>
        <v>0</v>
      </c>
      <c r="AP13">
        <f t="shared" si="1"/>
        <v>0</v>
      </c>
      <c r="AQ13">
        <f t="shared" si="2"/>
        <v>0</v>
      </c>
      <c r="AR13">
        <f t="shared" si="3"/>
        <v>0</v>
      </c>
      <c r="AS13">
        <f t="shared" si="4"/>
        <v>0</v>
      </c>
      <c r="AT13">
        <f t="shared" si="5"/>
        <v>0</v>
      </c>
      <c r="AU13">
        <f t="shared" si="6"/>
        <v>0</v>
      </c>
      <c r="AV13">
        <f t="shared" si="7"/>
        <v>0</v>
      </c>
      <c r="AW13">
        <f t="shared" si="8"/>
        <v>0</v>
      </c>
    </row>
    <row r="14" spans="1:49" ht="18.75" customHeight="1">
      <c r="A14" s="14" t="s">
        <v>43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10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10">
        <v>0</v>
      </c>
      <c r="AB14" s="5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52">
        <v>0</v>
      </c>
      <c r="AO14">
        <f t="shared" si="0"/>
        <v>0</v>
      </c>
      <c r="AP14">
        <f t="shared" si="1"/>
        <v>0</v>
      </c>
      <c r="AQ14">
        <f t="shared" si="2"/>
        <v>2</v>
      </c>
      <c r="AR14">
        <f t="shared" si="3"/>
        <v>0</v>
      </c>
      <c r="AS14">
        <f t="shared" si="4"/>
        <v>0</v>
      </c>
      <c r="AT14">
        <f t="shared" si="5"/>
        <v>0</v>
      </c>
      <c r="AU14">
        <f t="shared" si="6"/>
        <v>0</v>
      </c>
      <c r="AV14">
        <f t="shared" si="7"/>
        <v>0</v>
      </c>
      <c r="AW14">
        <f t="shared" si="8"/>
        <v>0</v>
      </c>
    </row>
    <row r="15" spans="1:49" ht="18.75" customHeight="1">
      <c r="A15" s="14" t="s">
        <v>44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0">
        <v>0</v>
      </c>
      <c r="O15" s="5">
        <v>0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6">
        <v>0</v>
      </c>
      <c r="X15" s="6">
        <v>0</v>
      </c>
      <c r="Y15" s="6">
        <v>0</v>
      </c>
      <c r="Z15" s="6">
        <v>0</v>
      </c>
      <c r="AA15" s="10">
        <v>0</v>
      </c>
      <c r="AB15" s="5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52">
        <v>0</v>
      </c>
      <c r="AO15">
        <f t="shared" si="0"/>
        <v>0</v>
      </c>
      <c r="AP15">
        <f t="shared" si="1"/>
        <v>0</v>
      </c>
      <c r="AQ15">
        <f t="shared" si="2"/>
        <v>0</v>
      </c>
      <c r="AR15">
        <f t="shared" si="3"/>
        <v>1</v>
      </c>
      <c r="AS15">
        <f t="shared" si="4"/>
        <v>0</v>
      </c>
      <c r="AT15">
        <f t="shared" si="5"/>
        <v>1</v>
      </c>
      <c r="AU15">
        <f t="shared" si="6"/>
        <v>0</v>
      </c>
      <c r="AV15">
        <f t="shared" si="7"/>
        <v>0</v>
      </c>
      <c r="AW15">
        <f t="shared" si="8"/>
        <v>0</v>
      </c>
    </row>
    <row r="16" spans="1:49" ht="18.75" customHeight="1">
      <c r="A16" s="14" t="s">
        <v>45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0">
        <v>0</v>
      </c>
      <c r="O16" s="5">
        <v>0</v>
      </c>
      <c r="P16" s="6">
        <v>1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10">
        <v>0</v>
      </c>
      <c r="AB16" s="5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52">
        <v>0</v>
      </c>
      <c r="AO16">
        <f t="shared" si="0"/>
        <v>0</v>
      </c>
      <c r="AP16">
        <f t="shared" si="1"/>
        <v>0</v>
      </c>
      <c r="AQ16">
        <f t="shared" si="2"/>
        <v>0</v>
      </c>
      <c r="AR16">
        <f t="shared" si="3"/>
        <v>1</v>
      </c>
      <c r="AS16">
        <f t="shared" si="4"/>
        <v>0</v>
      </c>
      <c r="AT16">
        <f t="shared" si="5"/>
        <v>0</v>
      </c>
      <c r="AU16">
        <f t="shared" si="6"/>
        <v>0</v>
      </c>
      <c r="AV16">
        <f t="shared" si="7"/>
        <v>0</v>
      </c>
      <c r="AW16">
        <f t="shared" si="8"/>
        <v>0</v>
      </c>
    </row>
    <row r="17" spans="1:49" ht="18.75" customHeight="1">
      <c r="A17" s="14" t="s">
        <v>46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0">
        <v>0</v>
      </c>
      <c r="O17" s="5">
        <v>0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10">
        <v>0</v>
      </c>
      <c r="AB17" s="5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52">
        <v>0</v>
      </c>
      <c r="AO17">
        <f t="shared" si="0"/>
        <v>0</v>
      </c>
      <c r="AP17">
        <f t="shared" si="1"/>
        <v>0</v>
      </c>
      <c r="AQ17">
        <f t="shared" si="2"/>
        <v>0</v>
      </c>
      <c r="AR17">
        <f t="shared" si="3"/>
        <v>1</v>
      </c>
      <c r="AS17">
        <f t="shared" si="4"/>
        <v>0</v>
      </c>
      <c r="AT17">
        <f t="shared" si="5"/>
        <v>0</v>
      </c>
      <c r="AU17">
        <f t="shared" si="6"/>
        <v>0</v>
      </c>
      <c r="AV17">
        <f t="shared" si="7"/>
        <v>0</v>
      </c>
      <c r="AW17">
        <f t="shared" si="8"/>
        <v>0</v>
      </c>
    </row>
    <row r="18" spans="1:49" ht="18.75" customHeight="1">
      <c r="A18" s="14" t="s">
        <v>47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0">
        <v>0</v>
      </c>
      <c r="O18" s="5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10">
        <v>0</v>
      </c>
      <c r="AB18" s="5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52">
        <v>0</v>
      </c>
      <c r="AO18">
        <f t="shared" si="0"/>
        <v>0</v>
      </c>
      <c r="AP18">
        <f t="shared" si="1"/>
        <v>0</v>
      </c>
      <c r="AQ18">
        <f t="shared" si="2"/>
        <v>0</v>
      </c>
      <c r="AR18">
        <f t="shared" si="3"/>
        <v>1</v>
      </c>
      <c r="AS18">
        <f t="shared" si="4"/>
        <v>0</v>
      </c>
      <c r="AT18">
        <f t="shared" si="5"/>
        <v>0</v>
      </c>
      <c r="AU18">
        <f t="shared" si="6"/>
        <v>0</v>
      </c>
      <c r="AV18">
        <f t="shared" si="7"/>
        <v>0</v>
      </c>
      <c r="AW18">
        <f t="shared" si="8"/>
        <v>0</v>
      </c>
    </row>
    <row r="19" spans="1:49" ht="18.75" customHeight="1">
      <c r="A19" s="14" t="s">
        <v>48</v>
      </c>
      <c r="B19" s="5">
        <v>0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0">
        <v>0</v>
      </c>
      <c r="O19" s="5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10">
        <v>0</v>
      </c>
      <c r="AB19" s="5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52">
        <v>0</v>
      </c>
      <c r="AO19">
        <f t="shared" si="0"/>
        <v>1</v>
      </c>
      <c r="AP19">
        <f t="shared" si="1"/>
        <v>0</v>
      </c>
      <c r="AQ19">
        <f t="shared" si="2"/>
        <v>0</v>
      </c>
      <c r="AR19">
        <f t="shared" si="3"/>
        <v>0</v>
      </c>
      <c r="AS19">
        <f t="shared" si="4"/>
        <v>0</v>
      </c>
      <c r="AT19">
        <f t="shared" si="5"/>
        <v>0</v>
      </c>
      <c r="AU19">
        <f t="shared" si="6"/>
        <v>0</v>
      </c>
      <c r="AV19">
        <f t="shared" si="7"/>
        <v>0</v>
      </c>
      <c r="AW19">
        <f t="shared" si="8"/>
        <v>0</v>
      </c>
    </row>
    <row r="20" spans="1:49" ht="18.75" customHeight="1">
      <c r="A20" s="14" t="s">
        <v>49</v>
      </c>
      <c r="B20" s="5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0">
        <v>0</v>
      </c>
      <c r="O20" s="5">
        <v>0</v>
      </c>
      <c r="P20" s="6">
        <v>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1</v>
      </c>
      <c r="X20" s="6">
        <v>0</v>
      </c>
      <c r="Y20" s="6">
        <v>0</v>
      </c>
      <c r="Z20" s="6">
        <v>0</v>
      </c>
      <c r="AA20" s="10">
        <v>0</v>
      </c>
      <c r="AB20" s="5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52">
        <v>0</v>
      </c>
      <c r="AO20">
        <f t="shared" si="0"/>
        <v>1</v>
      </c>
      <c r="AP20">
        <f t="shared" si="1"/>
        <v>0</v>
      </c>
      <c r="AQ20">
        <f t="shared" si="2"/>
        <v>0</v>
      </c>
      <c r="AR20">
        <f t="shared" si="3"/>
        <v>1</v>
      </c>
      <c r="AS20">
        <f t="shared" si="4"/>
        <v>0</v>
      </c>
      <c r="AT20">
        <f t="shared" si="5"/>
        <v>1</v>
      </c>
      <c r="AU20">
        <f t="shared" si="6"/>
        <v>0</v>
      </c>
      <c r="AV20">
        <f t="shared" si="7"/>
        <v>0</v>
      </c>
      <c r="AW20">
        <f t="shared" si="8"/>
        <v>0</v>
      </c>
    </row>
    <row r="21" spans="1:49" ht="18.75" customHeight="1">
      <c r="A21" s="14" t="s">
        <v>50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0">
        <v>0</v>
      </c>
      <c r="O21" s="5">
        <v>0</v>
      </c>
      <c r="P21" s="6">
        <v>1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10">
        <v>0</v>
      </c>
      <c r="AB21" s="5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52">
        <v>0</v>
      </c>
      <c r="AO21">
        <f t="shared" si="0"/>
        <v>0</v>
      </c>
      <c r="AP21">
        <f t="shared" si="1"/>
        <v>0</v>
      </c>
      <c r="AQ21">
        <f t="shared" si="2"/>
        <v>0</v>
      </c>
      <c r="AR21">
        <f t="shared" si="3"/>
        <v>1</v>
      </c>
      <c r="AS21">
        <f t="shared" si="4"/>
        <v>0</v>
      </c>
      <c r="AT21">
        <f t="shared" si="5"/>
        <v>0</v>
      </c>
      <c r="AU21">
        <f t="shared" si="6"/>
        <v>0</v>
      </c>
      <c r="AV21">
        <f t="shared" si="7"/>
        <v>0</v>
      </c>
      <c r="AW21">
        <f t="shared" si="8"/>
        <v>0</v>
      </c>
    </row>
    <row r="22" spans="1:49" ht="18.75" customHeight="1">
      <c r="A22" s="14" t="s">
        <v>51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0">
        <v>0</v>
      </c>
      <c r="O22" s="5">
        <v>0</v>
      </c>
      <c r="P22" s="6">
        <v>0</v>
      </c>
      <c r="Q22" s="6">
        <v>0</v>
      </c>
      <c r="R22" s="6">
        <v>1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10">
        <v>0</v>
      </c>
      <c r="AB22" s="5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52">
        <v>0</v>
      </c>
      <c r="AO22">
        <f t="shared" si="0"/>
        <v>0</v>
      </c>
      <c r="AP22">
        <f t="shared" si="1"/>
        <v>0</v>
      </c>
      <c r="AQ22">
        <f t="shared" si="2"/>
        <v>0</v>
      </c>
      <c r="AR22">
        <f t="shared" si="3"/>
        <v>0</v>
      </c>
      <c r="AS22">
        <f t="shared" si="4"/>
        <v>1</v>
      </c>
      <c r="AT22">
        <f t="shared" si="5"/>
        <v>0</v>
      </c>
      <c r="AU22">
        <f t="shared" si="6"/>
        <v>0</v>
      </c>
      <c r="AV22">
        <f t="shared" si="7"/>
        <v>0</v>
      </c>
      <c r="AW22">
        <f t="shared" si="8"/>
        <v>0</v>
      </c>
    </row>
    <row r="23" spans="1:49" ht="18.75" customHeight="1">
      <c r="A23" s="14" t="s">
        <v>52</v>
      </c>
      <c r="B23" s="5">
        <v>0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0">
        <v>0</v>
      </c>
      <c r="O23" s="5">
        <v>0</v>
      </c>
      <c r="P23" s="6">
        <v>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10">
        <v>0</v>
      </c>
      <c r="AB23" s="5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52">
        <v>0</v>
      </c>
      <c r="AO23">
        <f t="shared" si="0"/>
        <v>1</v>
      </c>
      <c r="AP23">
        <f t="shared" si="1"/>
        <v>0</v>
      </c>
      <c r="AQ23">
        <f t="shared" si="2"/>
        <v>0</v>
      </c>
      <c r="AR23">
        <f t="shared" si="3"/>
        <v>2</v>
      </c>
      <c r="AS23">
        <f t="shared" si="4"/>
        <v>0</v>
      </c>
      <c r="AT23">
        <f t="shared" si="5"/>
        <v>0</v>
      </c>
      <c r="AU23">
        <f t="shared" si="6"/>
        <v>0</v>
      </c>
      <c r="AV23">
        <f t="shared" si="7"/>
        <v>0</v>
      </c>
      <c r="AW23">
        <f t="shared" si="8"/>
        <v>0</v>
      </c>
    </row>
    <row r="24" spans="1:49" ht="18.75" customHeight="1">
      <c r="A24" s="14" t="s">
        <v>53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">
        <v>0</v>
      </c>
      <c r="O24" s="5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10">
        <v>0</v>
      </c>
      <c r="AB24" s="5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52">
        <v>0</v>
      </c>
      <c r="AO24">
        <f t="shared" si="0"/>
        <v>0</v>
      </c>
      <c r="AP24">
        <f t="shared" si="1"/>
        <v>0</v>
      </c>
      <c r="AQ24">
        <f t="shared" si="2"/>
        <v>0</v>
      </c>
      <c r="AR24">
        <f t="shared" si="3"/>
        <v>0</v>
      </c>
      <c r="AS24">
        <f t="shared" si="4"/>
        <v>0</v>
      </c>
      <c r="AT24">
        <f t="shared" si="5"/>
        <v>0</v>
      </c>
      <c r="AU24">
        <f t="shared" si="6"/>
        <v>0</v>
      </c>
      <c r="AV24">
        <f t="shared" si="7"/>
        <v>0</v>
      </c>
      <c r="AW24">
        <f t="shared" si="8"/>
        <v>0</v>
      </c>
    </row>
    <row r="25" spans="1:49" ht="18.75" customHeight="1">
      <c r="A25" s="14" t="s">
        <v>54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0">
        <v>0</v>
      </c>
      <c r="O25" s="5">
        <v>0</v>
      </c>
      <c r="P25" s="6">
        <v>6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</v>
      </c>
      <c r="W25" s="6">
        <v>0</v>
      </c>
      <c r="X25" s="6">
        <v>0</v>
      </c>
      <c r="Y25" s="6">
        <v>0</v>
      </c>
      <c r="Z25" s="6">
        <v>0</v>
      </c>
      <c r="AA25" s="10">
        <v>0</v>
      </c>
      <c r="AB25" s="5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52">
        <v>0</v>
      </c>
      <c r="AO25">
        <f t="shared" si="0"/>
        <v>0</v>
      </c>
      <c r="AP25">
        <f t="shared" si="1"/>
        <v>0</v>
      </c>
      <c r="AQ25">
        <f t="shared" si="2"/>
        <v>0</v>
      </c>
      <c r="AR25">
        <f t="shared" si="3"/>
        <v>6</v>
      </c>
      <c r="AS25">
        <f t="shared" si="4"/>
        <v>0</v>
      </c>
      <c r="AT25">
        <f t="shared" si="5"/>
        <v>1</v>
      </c>
      <c r="AU25">
        <f t="shared" si="6"/>
        <v>0</v>
      </c>
      <c r="AV25">
        <f t="shared" si="7"/>
        <v>0</v>
      </c>
      <c r="AW25">
        <f t="shared" si="8"/>
        <v>0</v>
      </c>
    </row>
    <row r="26" spans="1:49" ht="18.75" customHeight="1">
      <c r="A26" s="14" t="s">
        <v>55</v>
      </c>
      <c r="B26" s="5">
        <v>0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0">
        <v>0</v>
      </c>
      <c r="O26" s="5">
        <v>0</v>
      </c>
      <c r="P26" s="6">
        <v>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10">
        <v>0</v>
      </c>
      <c r="AB26" s="5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52">
        <v>0</v>
      </c>
      <c r="AO26">
        <f t="shared" si="0"/>
        <v>1</v>
      </c>
      <c r="AP26">
        <f t="shared" si="1"/>
        <v>0</v>
      </c>
      <c r="AQ26">
        <f t="shared" si="2"/>
        <v>0</v>
      </c>
      <c r="AR26">
        <f t="shared" si="3"/>
        <v>1</v>
      </c>
      <c r="AS26">
        <f t="shared" si="4"/>
        <v>0</v>
      </c>
      <c r="AT26">
        <f t="shared" si="5"/>
        <v>0</v>
      </c>
      <c r="AU26">
        <f t="shared" si="6"/>
        <v>0</v>
      </c>
      <c r="AV26">
        <f t="shared" si="7"/>
        <v>0</v>
      </c>
      <c r="AW26">
        <f t="shared" si="8"/>
        <v>0</v>
      </c>
    </row>
    <row r="27" spans="1:49" ht="18.75" customHeight="1">
      <c r="A27" s="14" t="s">
        <v>56</v>
      </c>
      <c r="B27" s="5">
        <v>0</v>
      </c>
      <c r="C27" s="6">
        <v>0</v>
      </c>
      <c r="D27" s="6">
        <v>1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0">
        <v>0</v>
      </c>
      <c r="O27" s="5">
        <v>0</v>
      </c>
      <c r="P27" s="6">
        <v>7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1</v>
      </c>
      <c r="W27" s="6">
        <v>0</v>
      </c>
      <c r="X27" s="6">
        <v>0</v>
      </c>
      <c r="Y27" s="6">
        <v>0</v>
      </c>
      <c r="Z27" s="6">
        <v>0</v>
      </c>
      <c r="AA27" s="10">
        <v>0</v>
      </c>
      <c r="AB27" s="5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52">
        <v>0</v>
      </c>
      <c r="AO27">
        <f t="shared" si="0"/>
        <v>1</v>
      </c>
      <c r="AP27">
        <f t="shared" si="1"/>
        <v>1</v>
      </c>
      <c r="AQ27">
        <f t="shared" si="2"/>
        <v>0</v>
      </c>
      <c r="AR27">
        <f t="shared" si="3"/>
        <v>7</v>
      </c>
      <c r="AS27">
        <f t="shared" si="4"/>
        <v>0</v>
      </c>
      <c r="AT27">
        <f t="shared" si="5"/>
        <v>1</v>
      </c>
      <c r="AU27">
        <f t="shared" si="6"/>
        <v>0</v>
      </c>
      <c r="AV27">
        <f t="shared" si="7"/>
        <v>0</v>
      </c>
      <c r="AW27">
        <f t="shared" si="8"/>
        <v>0</v>
      </c>
    </row>
    <row r="28" spans="1:49" ht="18.75" customHeight="1">
      <c r="A28" s="14" t="s">
        <v>57</v>
      </c>
      <c r="B28" s="5">
        <v>0</v>
      </c>
      <c r="C28" s="6">
        <v>3</v>
      </c>
      <c r="D28" s="6">
        <v>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0">
        <v>0</v>
      </c>
      <c r="O28" s="5">
        <v>1</v>
      </c>
      <c r="P28" s="6">
        <v>6</v>
      </c>
      <c r="Q28" s="6">
        <v>1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10">
        <v>0</v>
      </c>
      <c r="AB28" s="5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52">
        <v>0</v>
      </c>
      <c r="AO28">
        <f t="shared" si="0"/>
        <v>4</v>
      </c>
      <c r="AP28">
        <f t="shared" si="1"/>
        <v>0</v>
      </c>
      <c r="AQ28">
        <f t="shared" si="2"/>
        <v>0</v>
      </c>
      <c r="AR28">
        <f t="shared" si="3"/>
        <v>8</v>
      </c>
      <c r="AS28">
        <f t="shared" si="4"/>
        <v>1</v>
      </c>
      <c r="AT28">
        <f t="shared" si="5"/>
        <v>0</v>
      </c>
      <c r="AU28">
        <f t="shared" si="6"/>
        <v>0</v>
      </c>
      <c r="AV28">
        <f t="shared" si="7"/>
        <v>0</v>
      </c>
      <c r="AW28">
        <f t="shared" si="8"/>
        <v>0</v>
      </c>
    </row>
    <row r="29" spans="1:49" ht="18.75" customHeight="1">
      <c r="A29" s="14" t="s">
        <v>58</v>
      </c>
      <c r="B29" s="5">
        <v>0</v>
      </c>
      <c r="C29" s="6">
        <v>1</v>
      </c>
      <c r="D29" s="6">
        <v>0</v>
      </c>
      <c r="E29" s="6">
        <v>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0">
        <v>0</v>
      </c>
      <c r="O29" s="5">
        <v>0</v>
      </c>
      <c r="P29" s="6">
        <v>10</v>
      </c>
      <c r="Q29" s="6">
        <v>1</v>
      </c>
      <c r="R29" s="6">
        <v>2</v>
      </c>
      <c r="S29" s="6">
        <v>0</v>
      </c>
      <c r="T29" s="6">
        <v>1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10">
        <v>0</v>
      </c>
      <c r="AB29" s="5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52">
        <v>0</v>
      </c>
      <c r="AO29">
        <f t="shared" si="0"/>
        <v>1</v>
      </c>
      <c r="AP29">
        <f t="shared" si="1"/>
        <v>1</v>
      </c>
      <c r="AQ29">
        <f t="shared" si="2"/>
        <v>0</v>
      </c>
      <c r="AR29">
        <f t="shared" si="3"/>
        <v>11</v>
      </c>
      <c r="AS29">
        <f t="shared" si="4"/>
        <v>3</v>
      </c>
      <c r="AT29">
        <f t="shared" si="5"/>
        <v>0</v>
      </c>
      <c r="AU29">
        <f t="shared" si="6"/>
        <v>0</v>
      </c>
      <c r="AV29">
        <f t="shared" si="7"/>
        <v>0</v>
      </c>
      <c r="AW29">
        <f t="shared" si="8"/>
        <v>0</v>
      </c>
    </row>
    <row r="30" spans="1:49" ht="18.75" customHeight="1">
      <c r="A30" s="14" t="s">
        <v>59</v>
      </c>
      <c r="B30" s="5">
        <v>0</v>
      </c>
      <c r="C30" s="6">
        <v>5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0">
        <v>0</v>
      </c>
      <c r="O30" s="5">
        <v>0</v>
      </c>
      <c r="P30" s="6">
        <v>16</v>
      </c>
      <c r="Q30" s="6">
        <v>2</v>
      </c>
      <c r="R30" s="6">
        <v>3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10">
        <v>0</v>
      </c>
      <c r="AB30" s="5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52">
        <v>0</v>
      </c>
      <c r="AO30">
        <f t="shared" si="0"/>
        <v>5</v>
      </c>
      <c r="AP30">
        <f t="shared" si="1"/>
        <v>1</v>
      </c>
      <c r="AQ30">
        <f t="shared" si="2"/>
        <v>0</v>
      </c>
      <c r="AR30">
        <f t="shared" si="3"/>
        <v>18</v>
      </c>
      <c r="AS30">
        <f t="shared" si="4"/>
        <v>3</v>
      </c>
      <c r="AT30">
        <f t="shared" si="5"/>
        <v>0</v>
      </c>
      <c r="AU30">
        <f t="shared" si="6"/>
        <v>0</v>
      </c>
      <c r="AV30">
        <f t="shared" si="7"/>
        <v>0</v>
      </c>
      <c r="AW30">
        <f t="shared" si="8"/>
        <v>0</v>
      </c>
    </row>
    <row r="31" spans="1:49" ht="18.75" customHeight="1">
      <c r="A31" s="15" t="s">
        <v>60</v>
      </c>
      <c r="B31" s="5">
        <v>0</v>
      </c>
      <c r="C31" s="6">
        <v>3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0">
        <v>0</v>
      </c>
      <c r="O31" s="5">
        <v>0</v>
      </c>
      <c r="P31" s="6">
        <v>22</v>
      </c>
      <c r="Q31" s="6">
        <v>2</v>
      </c>
      <c r="R31" s="6">
        <v>3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10">
        <v>0</v>
      </c>
      <c r="AB31" s="5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52">
        <v>0</v>
      </c>
      <c r="AO31">
        <f t="shared" si="0"/>
        <v>4</v>
      </c>
      <c r="AP31">
        <f t="shared" si="1"/>
        <v>0</v>
      </c>
      <c r="AQ31">
        <f t="shared" si="2"/>
        <v>0</v>
      </c>
      <c r="AR31">
        <f t="shared" si="3"/>
        <v>24</v>
      </c>
      <c r="AS31">
        <f t="shared" si="4"/>
        <v>3</v>
      </c>
      <c r="AT31">
        <f t="shared" si="5"/>
        <v>0</v>
      </c>
      <c r="AU31">
        <f t="shared" si="6"/>
        <v>0</v>
      </c>
      <c r="AV31">
        <f t="shared" si="7"/>
        <v>0</v>
      </c>
      <c r="AW31">
        <f t="shared" si="8"/>
        <v>0</v>
      </c>
    </row>
    <row r="32" spans="1:49" ht="18.75" customHeight="1">
      <c r="A32" s="14" t="s">
        <v>61</v>
      </c>
      <c r="B32" s="5">
        <v>0</v>
      </c>
      <c r="C32" s="6">
        <v>2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0">
        <v>0</v>
      </c>
      <c r="O32" s="5">
        <v>0</v>
      </c>
      <c r="P32" s="6">
        <v>22</v>
      </c>
      <c r="Q32" s="6">
        <v>4</v>
      </c>
      <c r="R32" s="6">
        <v>1</v>
      </c>
      <c r="S32" s="6">
        <v>1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10">
        <v>0</v>
      </c>
      <c r="AB32" s="5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52">
        <v>0</v>
      </c>
      <c r="AO32">
        <f t="shared" si="0"/>
        <v>2</v>
      </c>
      <c r="AP32">
        <f t="shared" si="1"/>
        <v>1</v>
      </c>
      <c r="AQ32">
        <f t="shared" si="2"/>
        <v>0</v>
      </c>
      <c r="AR32">
        <f t="shared" si="3"/>
        <v>26</v>
      </c>
      <c r="AS32">
        <f t="shared" si="4"/>
        <v>2</v>
      </c>
      <c r="AT32">
        <f t="shared" si="5"/>
        <v>0</v>
      </c>
      <c r="AU32">
        <f t="shared" si="6"/>
        <v>0</v>
      </c>
      <c r="AV32">
        <f t="shared" si="7"/>
        <v>0</v>
      </c>
      <c r="AW32">
        <f t="shared" si="8"/>
        <v>0</v>
      </c>
    </row>
    <row r="33" spans="1:49" ht="18.75" customHeight="1">
      <c r="A33" s="14" t="s">
        <v>62</v>
      </c>
      <c r="B33" s="5">
        <v>0</v>
      </c>
      <c r="C33" s="6">
        <v>9</v>
      </c>
      <c r="D33" s="6">
        <v>1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0">
        <v>0</v>
      </c>
      <c r="O33" s="5">
        <v>0</v>
      </c>
      <c r="P33" s="6">
        <v>17</v>
      </c>
      <c r="Q33" s="6">
        <v>4</v>
      </c>
      <c r="R33" s="6">
        <v>2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10">
        <v>0</v>
      </c>
      <c r="AB33" s="5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52">
        <v>0</v>
      </c>
      <c r="AO33">
        <f t="shared" si="0"/>
        <v>10</v>
      </c>
      <c r="AP33">
        <f t="shared" si="1"/>
        <v>1</v>
      </c>
      <c r="AQ33">
        <f t="shared" si="2"/>
        <v>0</v>
      </c>
      <c r="AR33">
        <f t="shared" si="3"/>
        <v>21</v>
      </c>
      <c r="AS33">
        <f t="shared" si="4"/>
        <v>2</v>
      </c>
      <c r="AT33">
        <f t="shared" si="5"/>
        <v>0</v>
      </c>
      <c r="AU33">
        <f t="shared" si="6"/>
        <v>0</v>
      </c>
      <c r="AV33">
        <f t="shared" si="7"/>
        <v>0</v>
      </c>
      <c r="AW33">
        <f t="shared" si="8"/>
        <v>0</v>
      </c>
    </row>
    <row r="34" spans="1:49" ht="18.75" customHeight="1">
      <c r="A34" s="14" t="s">
        <v>63</v>
      </c>
      <c r="B34" s="5">
        <v>0</v>
      </c>
      <c r="C34" s="6">
        <v>5</v>
      </c>
      <c r="D34" s="6">
        <v>2</v>
      </c>
      <c r="E34" s="6">
        <v>1</v>
      </c>
      <c r="F34" s="6">
        <v>0</v>
      </c>
      <c r="G34" s="6">
        <v>1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0">
        <v>0</v>
      </c>
      <c r="O34" s="5">
        <v>0</v>
      </c>
      <c r="P34" s="6">
        <v>33</v>
      </c>
      <c r="Q34" s="6">
        <v>5</v>
      </c>
      <c r="R34" s="6">
        <v>1</v>
      </c>
      <c r="S34" s="6">
        <v>1</v>
      </c>
      <c r="T34" s="6">
        <v>0</v>
      </c>
      <c r="U34" s="6">
        <v>0</v>
      </c>
      <c r="V34" s="6">
        <v>0</v>
      </c>
      <c r="W34" s="6">
        <v>1</v>
      </c>
      <c r="X34" s="6">
        <v>0</v>
      </c>
      <c r="Y34" s="6">
        <v>0</v>
      </c>
      <c r="Z34" s="6">
        <v>0</v>
      </c>
      <c r="AA34" s="10">
        <v>0</v>
      </c>
      <c r="AB34" s="5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52">
        <v>0</v>
      </c>
      <c r="AO34">
        <f t="shared" si="0"/>
        <v>7</v>
      </c>
      <c r="AP34">
        <f t="shared" si="1"/>
        <v>2</v>
      </c>
      <c r="AQ34">
        <f t="shared" si="2"/>
        <v>0</v>
      </c>
      <c r="AR34">
        <f t="shared" si="3"/>
        <v>38</v>
      </c>
      <c r="AS34">
        <f t="shared" si="4"/>
        <v>2</v>
      </c>
      <c r="AT34">
        <f t="shared" si="5"/>
        <v>1</v>
      </c>
      <c r="AU34">
        <f t="shared" si="6"/>
        <v>0</v>
      </c>
      <c r="AV34">
        <f t="shared" si="7"/>
        <v>0</v>
      </c>
      <c r="AW34">
        <f t="shared" si="8"/>
        <v>0</v>
      </c>
    </row>
    <row r="35" spans="1:49" ht="18.75" customHeight="1">
      <c r="A35" s="14" t="s">
        <v>64</v>
      </c>
      <c r="B35" s="5">
        <v>0</v>
      </c>
      <c r="C35" s="6">
        <v>5</v>
      </c>
      <c r="D35" s="6">
        <v>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0">
        <v>0</v>
      </c>
      <c r="O35" s="5">
        <v>1</v>
      </c>
      <c r="P35" s="6">
        <v>22</v>
      </c>
      <c r="Q35" s="6">
        <v>8</v>
      </c>
      <c r="R35" s="6">
        <v>1</v>
      </c>
      <c r="S35" s="6">
        <v>0</v>
      </c>
      <c r="T35" s="6"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10">
        <v>0</v>
      </c>
      <c r="AB35" s="5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52">
        <v>0</v>
      </c>
      <c r="AO35">
        <f t="shared" ref="AO35:AO66" si="9">SUM(B35:D35)</f>
        <v>7</v>
      </c>
      <c r="AP35">
        <f t="shared" ref="AP35:AP66" si="10">SUM(E35:H35)</f>
        <v>0</v>
      </c>
      <c r="AQ35">
        <f t="shared" ref="AQ35:AQ66" si="11">SUM(I35:N35)</f>
        <v>0</v>
      </c>
      <c r="AR35">
        <f t="shared" ref="AR35:AR66" si="12">SUM(O35:Q35)</f>
        <v>31</v>
      </c>
      <c r="AS35">
        <f t="shared" ref="AS35:AS66" si="13">SUM(R35:U35)</f>
        <v>2</v>
      </c>
      <c r="AT35">
        <f t="shared" ref="AT35:AT66" si="14">SUM(V35:AA35)</f>
        <v>0</v>
      </c>
      <c r="AU35">
        <f t="shared" ref="AU35:AU66" si="15">SUM(AB35:AD35)</f>
        <v>0</v>
      </c>
      <c r="AV35">
        <f t="shared" ref="AV35:AV66" si="16">SUM(AE35:AH35)</f>
        <v>0</v>
      </c>
      <c r="AW35">
        <f t="shared" ref="AW35:AW66" si="17">SUM(AI35:AN35)</f>
        <v>0</v>
      </c>
    </row>
    <row r="36" spans="1:49" ht="18.75" customHeight="1">
      <c r="A36" s="14" t="s">
        <v>65</v>
      </c>
      <c r="B36" s="5">
        <v>0</v>
      </c>
      <c r="C36" s="6">
        <v>8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0">
        <v>0</v>
      </c>
      <c r="O36" s="5">
        <v>0</v>
      </c>
      <c r="P36" s="6">
        <v>26</v>
      </c>
      <c r="Q36" s="6">
        <v>9</v>
      </c>
      <c r="R36" s="6">
        <v>0</v>
      </c>
      <c r="S36" s="6">
        <v>2</v>
      </c>
      <c r="T36" s="6">
        <v>0</v>
      </c>
      <c r="U36" s="6">
        <v>0</v>
      </c>
      <c r="V36" s="6">
        <v>0</v>
      </c>
      <c r="W36" s="6">
        <v>1</v>
      </c>
      <c r="X36" s="6">
        <v>0</v>
      </c>
      <c r="Y36" s="6">
        <v>0</v>
      </c>
      <c r="Z36" s="6">
        <v>0</v>
      </c>
      <c r="AA36" s="10">
        <v>0</v>
      </c>
      <c r="AB36" s="5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52">
        <v>0</v>
      </c>
      <c r="AO36">
        <f t="shared" si="9"/>
        <v>8</v>
      </c>
      <c r="AP36">
        <f t="shared" si="10"/>
        <v>0</v>
      </c>
      <c r="AQ36">
        <f t="shared" si="11"/>
        <v>0</v>
      </c>
      <c r="AR36">
        <f t="shared" si="12"/>
        <v>35</v>
      </c>
      <c r="AS36">
        <f t="shared" si="13"/>
        <v>2</v>
      </c>
      <c r="AT36">
        <f t="shared" si="14"/>
        <v>1</v>
      </c>
      <c r="AU36">
        <f t="shared" si="15"/>
        <v>0</v>
      </c>
      <c r="AV36">
        <f t="shared" si="16"/>
        <v>0</v>
      </c>
      <c r="AW36">
        <f t="shared" si="17"/>
        <v>0</v>
      </c>
    </row>
    <row r="37" spans="1:49" ht="18.75" customHeight="1">
      <c r="A37" s="14" t="s">
        <v>66</v>
      </c>
      <c r="B37" s="5">
        <v>0</v>
      </c>
      <c r="C37" s="6">
        <v>5</v>
      </c>
      <c r="D37" s="6">
        <v>3</v>
      </c>
      <c r="E37" s="6">
        <v>1</v>
      </c>
      <c r="F37" s="6">
        <v>0</v>
      </c>
      <c r="G37" s="6">
        <v>0</v>
      </c>
      <c r="H37" s="6">
        <v>0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10">
        <v>0</v>
      </c>
      <c r="O37" s="5">
        <v>0</v>
      </c>
      <c r="P37" s="6">
        <v>24</v>
      </c>
      <c r="Q37" s="6">
        <v>6</v>
      </c>
      <c r="R37" s="6">
        <v>2</v>
      </c>
      <c r="S37" s="6">
        <v>0</v>
      </c>
      <c r="T37" s="6">
        <v>2</v>
      </c>
      <c r="U37" s="6">
        <v>0</v>
      </c>
      <c r="V37" s="6">
        <v>0</v>
      </c>
      <c r="W37" s="6">
        <v>0</v>
      </c>
      <c r="X37" s="6">
        <v>1</v>
      </c>
      <c r="Y37" s="6">
        <v>0</v>
      </c>
      <c r="Z37" s="6">
        <v>0</v>
      </c>
      <c r="AA37" s="10">
        <v>0</v>
      </c>
      <c r="AB37" s="5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52">
        <v>0</v>
      </c>
      <c r="AO37">
        <f t="shared" si="9"/>
        <v>8</v>
      </c>
      <c r="AP37">
        <f t="shared" si="10"/>
        <v>1</v>
      </c>
      <c r="AQ37">
        <f t="shared" si="11"/>
        <v>1</v>
      </c>
      <c r="AR37">
        <f t="shared" si="12"/>
        <v>30</v>
      </c>
      <c r="AS37">
        <f t="shared" si="13"/>
        <v>4</v>
      </c>
      <c r="AT37">
        <f t="shared" si="14"/>
        <v>1</v>
      </c>
      <c r="AU37">
        <f t="shared" si="15"/>
        <v>0</v>
      </c>
      <c r="AV37">
        <f t="shared" si="16"/>
        <v>0</v>
      </c>
      <c r="AW37">
        <f t="shared" si="17"/>
        <v>0</v>
      </c>
    </row>
    <row r="38" spans="1:49" ht="18.75" customHeight="1">
      <c r="A38" s="14" t="s">
        <v>67</v>
      </c>
      <c r="B38" s="5">
        <v>0</v>
      </c>
      <c r="C38" s="6">
        <v>6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0">
        <v>0</v>
      </c>
      <c r="O38" s="5">
        <v>0</v>
      </c>
      <c r="P38" s="6">
        <v>20</v>
      </c>
      <c r="Q38" s="6">
        <v>1</v>
      </c>
      <c r="R38" s="6">
        <v>0</v>
      </c>
      <c r="S38" s="6">
        <v>2</v>
      </c>
      <c r="T38" s="6">
        <v>0</v>
      </c>
      <c r="U38" s="6">
        <v>0</v>
      </c>
      <c r="V38" s="6">
        <v>1</v>
      </c>
      <c r="W38" s="6">
        <v>1</v>
      </c>
      <c r="X38" s="6">
        <v>0</v>
      </c>
      <c r="Y38" s="6">
        <v>0</v>
      </c>
      <c r="Z38" s="6">
        <v>0</v>
      </c>
      <c r="AA38" s="10">
        <v>0</v>
      </c>
      <c r="AB38" s="5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52">
        <v>0</v>
      </c>
      <c r="AO38">
        <f t="shared" si="9"/>
        <v>6</v>
      </c>
      <c r="AP38">
        <f t="shared" si="10"/>
        <v>1</v>
      </c>
      <c r="AQ38">
        <f t="shared" si="11"/>
        <v>0</v>
      </c>
      <c r="AR38">
        <f t="shared" si="12"/>
        <v>21</v>
      </c>
      <c r="AS38">
        <f t="shared" si="13"/>
        <v>2</v>
      </c>
      <c r="AT38">
        <f t="shared" si="14"/>
        <v>2</v>
      </c>
      <c r="AU38">
        <f t="shared" si="15"/>
        <v>0</v>
      </c>
      <c r="AV38">
        <f t="shared" si="16"/>
        <v>0</v>
      </c>
      <c r="AW38">
        <f t="shared" si="17"/>
        <v>0</v>
      </c>
    </row>
    <row r="39" spans="1:49" ht="18.75" customHeight="1">
      <c r="A39" s="14" t="s">
        <v>68</v>
      </c>
      <c r="B39" s="5">
        <v>0</v>
      </c>
      <c r="C39" s="6">
        <v>7</v>
      </c>
      <c r="D39" s="6">
        <v>0</v>
      </c>
      <c r="E39" s="6">
        <v>0</v>
      </c>
      <c r="F39" s="6">
        <v>1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0</v>
      </c>
      <c r="M39" s="6">
        <v>0</v>
      </c>
      <c r="N39" s="10">
        <v>0</v>
      </c>
      <c r="O39" s="5">
        <v>0</v>
      </c>
      <c r="P39" s="6">
        <v>18</v>
      </c>
      <c r="Q39" s="6">
        <v>4</v>
      </c>
      <c r="R39" s="6">
        <v>1</v>
      </c>
      <c r="S39" s="6">
        <v>2</v>
      </c>
      <c r="T39" s="6">
        <v>2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10">
        <v>0</v>
      </c>
      <c r="AB39" s="5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52">
        <v>0</v>
      </c>
      <c r="AO39">
        <f t="shared" si="9"/>
        <v>7</v>
      </c>
      <c r="AP39">
        <f t="shared" si="10"/>
        <v>1</v>
      </c>
      <c r="AQ39">
        <f t="shared" si="11"/>
        <v>1</v>
      </c>
      <c r="AR39">
        <f t="shared" si="12"/>
        <v>22</v>
      </c>
      <c r="AS39">
        <f t="shared" si="13"/>
        <v>5</v>
      </c>
      <c r="AT39">
        <f t="shared" si="14"/>
        <v>0</v>
      </c>
      <c r="AU39">
        <f t="shared" si="15"/>
        <v>0</v>
      </c>
      <c r="AV39">
        <f t="shared" si="16"/>
        <v>0</v>
      </c>
      <c r="AW39">
        <f t="shared" si="17"/>
        <v>0</v>
      </c>
    </row>
    <row r="40" spans="1:49" ht="18.75" customHeight="1">
      <c r="A40" s="14" t="s">
        <v>69</v>
      </c>
      <c r="B40" s="5">
        <v>0</v>
      </c>
      <c r="C40" s="6">
        <v>5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0">
        <v>0</v>
      </c>
      <c r="O40" s="5">
        <v>1</v>
      </c>
      <c r="P40" s="6">
        <v>22</v>
      </c>
      <c r="Q40" s="6">
        <v>7</v>
      </c>
      <c r="R40" s="6">
        <v>0</v>
      </c>
      <c r="S40" s="6">
        <v>2</v>
      </c>
      <c r="T40" s="6">
        <v>1</v>
      </c>
      <c r="U40" s="6">
        <v>0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10">
        <v>0</v>
      </c>
      <c r="AB40" s="5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52">
        <v>0</v>
      </c>
      <c r="AO40">
        <f t="shared" si="9"/>
        <v>5</v>
      </c>
      <c r="AP40">
        <f t="shared" si="10"/>
        <v>0</v>
      </c>
      <c r="AQ40">
        <f t="shared" si="11"/>
        <v>0</v>
      </c>
      <c r="AR40">
        <f t="shared" si="12"/>
        <v>30</v>
      </c>
      <c r="AS40">
        <f t="shared" si="13"/>
        <v>3</v>
      </c>
      <c r="AT40">
        <f t="shared" si="14"/>
        <v>1</v>
      </c>
      <c r="AU40">
        <f t="shared" si="15"/>
        <v>0</v>
      </c>
      <c r="AV40">
        <f t="shared" si="16"/>
        <v>0</v>
      </c>
      <c r="AW40">
        <f t="shared" si="17"/>
        <v>0</v>
      </c>
    </row>
    <row r="41" spans="1:49" ht="18.75" customHeight="1">
      <c r="A41" s="14" t="s">
        <v>70</v>
      </c>
      <c r="B41" s="5">
        <v>0</v>
      </c>
      <c r="C41" s="6">
        <v>5</v>
      </c>
      <c r="D41" s="6">
        <v>1</v>
      </c>
      <c r="E41" s="6">
        <v>1</v>
      </c>
      <c r="F41" s="6">
        <v>1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0">
        <v>0</v>
      </c>
      <c r="O41" s="5">
        <v>0</v>
      </c>
      <c r="P41" s="6">
        <v>14</v>
      </c>
      <c r="Q41" s="6">
        <v>3</v>
      </c>
      <c r="R41" s="6">
        <v>1</v>
      </c>
      <c r="S41" s="6">
        <v>1</v>
      </c>
      <c r="T41" s="6">
        <v>0</v>
      </c>
      <c r="U41" s="6">
        <v>0</v>
      </c>
      <c r="V41" s="6">
        <v>0</v>
      </c>
      <c r="W41" s="6">
        <v>0</v>
      </c>
      <c r="X41" s="6">
        <v>1</v>
      </c>
      <c r="Y41" s="6">
        <v>0</v>
      </c>
      <c r="Z41" s="6">
        <v>0</v>
      </c>
      <c r="AA41" s="10">
        <v>0</v>
      </c>
      <c r="AB41" s="5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52">
        <v>0</v>
      </c>
      <c r="AO41">
        <f t="shared" si="9"/>
        <v>6</v>
      </c>
      <c r="AP41">
        <f t="shared" si="10"/>
        <v>2</v>
      </c>
      <c r="AQ41">
        <f t="shared" si="11"/>
        <v>0</v>
      </c>
      <c r="AR41">
        <f t="shared" si="12"/>
        <v>17</v>
      </c>
      <c r="AS41">
        <f t="shared" si="13"/>
        <v>2</v>
      </c>
      <c r="AT41">
        <f t="shared" si="14"/>
        <v>1</v>
      </c>
      <c r="AU41">
        <f t="shared" si="15"/>
        <v>0</v>
      </c>
      <c r="AV41">
        <f t="shared" si="16"/>
        <v>0</v>
      </c>
      <c r="AW41">
        <f t="shared" si="17"/>
        <v>0</v>
      </c>
    </row>
    <row r="42" spans="1:49" ht="18.75" customHeight="1">
      <c r="A42" s="14" t="s">
        <v>71</v>
      </c>
      <c r="B42" s="5">
        <v>0</v>
      </c>
      <c r="C42" s="6">
        <v>3</v>
      </c>
      <c r="D42" s="6">
        <v>2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1</v>
      </c>
      <c r="L42" s="6">
        <v>0</v>
      </c>
      <c r="M42" s="6">
        <v>0</v>
      </c>
      <c r="N42" s="10">
        <v>0</v>
      </c>
      <c r="O42" s="5">
        <v>0</v>
      </c>
      <c r="P42" s="6">
        <v>13</v>
      </c>
      <c r="Q42" s="6">
        <v>3</v>
      </c>
      <c r="R42" s="6">
        <v>1</v>
      </c>
      <c r="S42" s="6">
        <v>3</v>
      </c>
      <c r="T42" s="6">
        <v>0</v>
      </c>
      <c r="U42" s="6">
        <v>0</v>
      </c>
      <c r="V42" s="6">
        <v>0</v>
      </c>
      <c r="W42" s="6">
        <v>1</v>
      </c>
      <c r="X42" s="6">
        <v>0</v>
      </c>
      <c r="Y42" s="6">
        <v>0</v>
      </c>
      <c r="Z42" s="6">
        <v>0</v>
      </c>
      <c r="AA42" s="10">
        <v>0</v>
      </c>
      <c r="AB42" s="5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52">
        <v>0</v>
      </c>
      <c r="AO42">
        <f t="shared" si="9"/>
        <v>5</v>
      </c>
      <c r="AP42">
        <f t="shared" si="10"/>
        <v>1</v>
      </c>
      <c r="AQ42">
        <f t="shared" si="11"/>
        <v>1</v>
      </c>
      <c r="AR42">
        <f t="shared" si="12"/>
        <v>16</v>
      </c>
      <c r="AS42">
        <f t="shared" si="13"/>
        <v>4</v>
      </c>
      <c r="AT42">
        <f t="shared" si="14"/>
        <v>1</v>
      </c>
      <c r="AU42">
        <f t="shared" si="15"/>
        <v>0</v>
      </c>
      <c r="AV42">
        <f t="shared" si="16"/>
        <v>0</v>
      </c>
      <c r="AW42">
        <f t="shared" si="17"/>
        <v>0</v>
      </c>
    </row>
    <row r="43" spans="1:49" ht="18.75" customHeight="1">
      <c r="A43" s="14" t="s">
        <v>72</v>
      </c>
      <c r="B43" s="5">
        <v>0</v>
      </c>
      <c r="C43" s="6">
        <v>6</v>
      </c>
      <c r="D43" s="6">
        <v>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0">
        <v>0</v>
      </c>
      <c r="O43" s="5">
        <v>0</v>
      </c>
      <c r="P43" s="6">
        <v>14</v>
      </c>
      <c r="Q43" s="6">
        <v>6</v>
      </c>
      <c r="R43" s="6">
        <v>0</v>
      </c>
      <c r="S43" s="6">
        <v>1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10">
        <v>0</v>
      </c>
      <c r="AB43" s="5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52">
        <v>0</v>
      </c>
      <c r="AO43">
        <f t="shared" si="9"/>
        <v>7</v>
      </c>
      <c r="AP43">
        <f t="shared" si="10"/>
        <v>0</v>
      </c>
      <c r="AQ43">
        <f t="shared" si="11"/>
        <v>0</v>
      </c>
      <c r="AR43">
        <f t="shared" si="12"/>
        <v>20</v>
      </c>
      <c r="AS43">
        <f t="shared" si="13"/>
        <v>1</v>
      </c>
      <c r="AT43">
        <f t="shared" si="14"/>
        <v>0</v>
      </c>
      <c r="AU43">
        <f t="shared" si="15"/>
        <v>0</v>
      </c>
      <c r="AV43">
        <f t="shared" si="16"/>
        <v>0</v>
      </c>
      <c r="AW43">
        <f t="shared" si="17"/>
        <v>0</v>
      </c>
    </row>
    <row r="44" spans="1:49" ht="18.75" customHeight="1">
      <c r="A44" s="14" t="s">
        <v>73</v>
      </c>
      <c r="B44" s="5">
        <v>0</v>
      </c>
      <c r="C44" s="6">
        <v>8</v>
      </c>
      <c r="D44" s="6">
        <v>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0">
        <v>0</v>
      </c>
      <c r="O44" s="5">
        <v>0</v>
      </c>
      <c r="P44" s="6">
        <v>24</v>
      </c>
      <c r="Q44" s="6">
        <v>9</v>
      </c>
      <c r="R44" s="6">
        <v>0</v>
      </c>
      <c r="S44" s="6">
        <v>1</v>
      </c>
      <c r="T44" s="6">
        <v>0</v>
      </c>
      <c r="U44" s="6">
        <v>0</v>
      </c>
      <c r="V44" s="6">
        <v>0</v>
      </c>
      <c r="W44" s="6">
        <v>0</v>
      </c>
      <c r="X44" s="6">
        <v>2</v>
      </c>
      <c r="Y44" s="6">
        <v>0</v>
      </c>
      <c r="Z44" s="6">
        <v>0</v>
      </c>
      <c r="AA44" s="10">
        <v>0</v>
      </c>
      <c r="AB44" s="5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52">
        <v>0</v>
      </c>
      <c r="AO44">
        <f t="shared" si="9"/>
        <v>10</v>
      </c>
      <c r="AP44">
        <f t="shared" si="10"/>
        <v>0</v>
      </c>
      <c r="AQ44">
        <f t="shared" si="11"/>
        <v>0</v>
      </c>
      <c r="AR44">
        <f t="shared" si="12"/>
        <v>33</v>
      </c>
      <c r="AS44">
        <f t="shared" si="13"/>
        <v>1</v>
      </c>
      <c r="AT44">
        <f t="shared" si="14"/>
        <v>2</v>
      </c>
      <c r="AU44">
        <f t="shared" si="15"/>
        <v>0</v>
      </c>
      <c r="AV44">
        <f t="shared" si="16"/>
        <v>0</v>
      </c>
      <c r="AW44">
        <f t="shared" si="17"/>
        <v>0</v>
      </c>
    </row>
    <row r="45" spans="1:49" ht="18.75" customHeight="1">
      <c r="A45" s="14" t="s">
        <v>74</v>
      </c>
      <c r="B45" s="5">
        <v>0</v>
      </c>
      <c r="C45" s="6">
        <v>6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0">
        <v>0</v>
      </c>
      <c r="O45" s="5">
        <v>1</v>
      </c>
      <c r="P45" s="6">
        <v>19</v>
      </c>
      <c r="Q45" s="6">
        <v>2</v>
      </c>
      <c r="R45" s="6">
        <v>1</v>
      </c>
      <c r="S45" s="6">
        <v>0</v>
      </c>
      <c r="T45" s="6">
        <v>1</v>
      </c>
      <c r="U45" s="6">
        <v>0</v>
      </c>
      <c r="V45" s="6">
        <v>1</v>
      </c>
      <c r="W45" s="6">
        <v>2</v>
      </c>
      <c r="X45" s="6">
        <v>1</v>
      </c>
      <c r="Y45" s="6">
        <v>0</v>
      </c>
      <c r="Z45" s="6">
        <v>0</v>
      </c>
      <c r="AA45" s="10">
        <v>0</v>
      </c>
      <c r="AB45" s="5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52">
        <v>0</v>
      </c>
      <c r="AO45">
        <f t="shared" si="9"/>
        <v>6</v>
      </c>
      <c r="AP45">
        <f t="shared" si="10"/>
        <v>0</v>
      </c>
      <c r="AQ45">
        <f t="shared" si="11"/>
        <v>0</v>
      </c>
      <c r="AR45">
        <f t="shared" si="12"/>
        <v>22</v>
      </c>
      <c r="AS45">
        <f t="shared" si="13"/>
        <v>2</v>
      </c>
      <c r="AT45">
        <f t="shared" si="14"/>
        <v>4</v>
      </c>
      <c r="AU45">
        <f t="shared" si="15"/>
        <v>0</v>
      </c>
      <c r="AV45">
        <f t="shared" si="16"/>
        <v>0</v>
      </c>
      <c r="AW45">
        <f t="shared" si="17"/>
        <v>0</v>
      </c>
    </row>
    <row r="46" spans="1:49" ht="18.75" customHeight="1">
      <c r="A46" s="14" t="s">
        <v>75</v>
      </c>
      <c r="B46" s="5">
        <v>0</v>
      </c>
      <c r="C46" s="6">
        <v>5</v>
      </c>
      <c r="D46" s="6">
        <v>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0">
        <v>0</v>
      </c>
      <c r="O46" s="5">
        <v>0</v>
      </c>
      <c r="P46" s="6">
        <v>16</v>
      </c>
      <c r="Q46" s="6">
        <v>10</v>
      </c>
      <c r="R46" s="6">
        <v>0</v>
      </c>
      <c r="S46" s="6">
        <v>2</v>
      </c>
      <c r="T46" s="6">
        <v>0</v>
      </c>
      <c r="U46" s="6">
        <v>0</v>
      </c>
      <c r="V46" s="6">
        <v>0</v>
      </c>
      <c r="W46" s="6">
        <v>1</v>
      </c>
      <c r="X46" s="6">
        <v>0</v>
      </c>
      <c r="Y46" s="6">
        <v>0</v>
      </c>
      <c r="Z46" s="6">
        <v>0</v>
      </c>
      <c r="AA46" s="10">
        <v>0</v>
      </c>
      <c r="AB46" s="5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52">
        <v>0</v>
      </c>
      <c r="AO46">
        <f t="shared" si="9"/>
        <v>7</v>
      </c>
      <c r="AP46">
        <f t="shared" si="10"/>
        <v>0</v>
      </c>
      <c r="AQ46">
        <f t="shared" si="11"/>
        <v>0</v>
      </c>
      <c r="AR46">
        <f t="shared" si="12"/>
        <v>26</v>
      </c>
      <c r="AS46">
        <f t="shared" si="13"/>
        <v>2</v>
      </c>
      <c r="AT46">
        <f t="shared" si="14"/>
        <v>1</v>
      </c>
      <c r="AU46">
        <f t="shared" si="15"/>
        <v>0</v>
      </c>
      <c r="AV46">
        <f t="shared" si="16"/>
        <v>0</v>
      </c>
      <c r="AW46">
        <f t="shared" si="17"/>
        <v>0</v>
      </c>
    </row>
    <row r="47" spans="1:49" ht="18.75" customHeight="1">
      <c r="A47" s="14" t="s">
        <v>76</v>
      </c>
      <c r="B47" s="5">
        <v>0</v>
      </c>
      <c r="C47" s="6">
        <v>4</v>
      </c>
      <c r="D47" s="6">
        <v>3</v>
      </c>
      <c r="E47" s="6">
        <v>1</v>
      </c>
      <c r="F47" s="6">
        <v>2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0">
        <v>0</v>
      </c>
      <c r="O47" s="5">
        <v>1</v>
      </c>
      <c r="P47" s="6">
        <v>21</v>
      </c>
      <c r="Q47" s="6">
        <v>6</v>
      </c>
      <c r="R47" s="6">
        <v>0</v>
      </c>
      <c r="S47" s="6">
        <v>2</v>
      </c>
      <c r="T47" s="6">
        <v>0</v>
      </c>
      <c r="U47" s="6">
        <v>1</v>
      </c>
      <c r="V47" s="6">
        <v>0</v>
      </c>
      <c r="W47" s="6">
        <v>4</v>
      </c>
      <c r="X47" s="6">
        <v>0</v>
      </c>
      <c r="Y47" s="6">
        <v>0</v>
      </c>
      <c r="Z47" s="6">
        <v>0</v>
      </c>
      <c r="AA47" s="10">
        <v>0</v>
      </c>
      <c r="AB47" s="5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52">
        <v>0</v>
      </c>
      <c r="AO47">
        <f t="shared" si="9"/>
        <v>7</v>
      </c>
      <c r="AP47">
        <f t="shared" si="10"/>
        <v>3</v>
      </c>
      <c r="AQ47">
        <f t="shared" si="11"/>
        <v>0</v>
      </c>
      <c r="AR47">
        <f t="shared" si="12"/>
        <v>28</v>
      </c>
      <c r="AS47">
        <f t="shared" si="13"/>
        <v>3</v>
      </c>
      <c r="AT47">
        <f t="shared" si="14"/>
        <v>4</v>
      </c>
      <c r="AU47">
        <f t="shared" si="15"/>
        <v>0</v>
      </c>
      <c r="AV47">
        <f t="shared" si="16"/>
        <v>0</v>
      </c>
      <c r="AW47">
        <f t="shared" si="17"/>
        <v>0</v>
      </c>
    </row>
    <row r="48" spans="1:49" ht="18.75" customHeight="1">
      <c r="A48" s="14" t="s">
        <v>77</v>
      </c>
      <c r="B48" s="5">
        <v>0</v>
      </c>
      <c r="C48" s="6">
        <v>4</v>
      </c>
      <c r="D48" s="6">
        <v>5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0">
        <v>0</v>
      </c>
      <c r="O48" s="5">
        <v>1</v>
      </c>
      <c r="P48" s="6">
        <v>16</v>
      </c>
      <c r="Q48" s="6">
        <v>3</v>
      </c>
      <c r="R48" s="6">
        <v>0</v>
      </c>
      <c r="S48" s="6">
        <v>1</v>
      </c>
      <c r="T48" s="6">
        <v>0</v>
      </c>
      <c r="U48" s="6">
        <v>0</v>
      </c>
      <c r="V48" s="6">
        <v>0</v>
      </c>
      <c r="W48" s="6">
        <v>1</v>
      </c>
      <c r="X48" s="6">
        <v>0</v>
      </c>
      <c r="Y48" s="6">
        <v>0</v>
      </c>
      <c r="Z48" s="6">
        <v>0</v>
      </c>
      <c r="AA48" s="10">
        <v>0</v>
      </c>
      <c r="AB48" s="5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52">
        <v>0</v>
      </c>
      <c r="AO48">
        <f t="shared" si="9"/>
        <v>9</v>
      </c>
      <c r="AP48">
        <f t="shared" si="10"/>
        <v>1</v>
      </c>
      <c r="AQ48">
        <f t="shared" si="11"/>
        <v>0</v>
      </c>
      <c r="AR48">
        <f t="shared" si="12"/>
        <v>20</v>
      </c>
      <c r="AS48">
        <f t="shared" si="13"/>
        <v>1</v>
      </c>
      <c r="AT48">
        <f t="shared" si="14"/>
        <v>1</v>
      </c>
      <c r="AU48">
        <f t="shared" si="15"/>
        <v>0</v>
      </c>
      <c r="AV48">
        <f t="shared" si="16"/>
        <v>0</v>
      </c>
      <c r="AW48">
        <f t="shared" si="17"/>
        <v>0</v>
      </c>
    </row>
    <row r="49" spans="1:49" ht="18.75" customHeight="1">
      <c r="A49" s="14" t="s">
        <v>78</v>
      </c>
      <c r="B49" s="5">
        <v>0</v>
      </c>
      <c r="C49" s="6">
        <v>4</v>
      </c>
      <c r="D49" s="6">
        <v>1</v>
      </c>
      <c r="E49" s="6">
        <v>0</v>
      </c>
      <c r="F49" s="6">
        <v>1</v>
      </c>
      <c r="G49" s="6">
        <v>0</v>
      </c>
      <c r="H49" s="6">
        <v>0</v>
      </c>
      <c r="I49" s="6">
        <v>2</v>
      </c>
      <c r="J49" s="6">
        <v>0</v>
      </c>
      <c r="K49" s="6">
        <v>0</v>
      </c>
      <c r="L49" s="6">
        <v>0</v>
      </c>
      <c r="M49" s="6">
        <v>0</v>
      </c>
      <c r="N49" s="10">
        <v>0</v>
      </c>
      <c r="O49" s="5">
        <v>0</v>
      </c>
      <c r="P49" s="6">
        <v>16</v>
      </c>
      <c r="Q49" s="6">
        <v>5</v>
      </c>
      <c r="R49" s="6">
        <v>1</v>
      </c>
      <c r="S49" s="6">
        <v>1</v>
      </c>
      <c r="T49" s="6">
        <v>0</v>
      </c>
      <c r="U49" s="6">
        <v>0</v>
      </c>
      <c r="V49" s="6">
        <v>1</v>
      </c>
      <c r="W49" s="6">
        <v>0</v>
      </c>
      <c r="X49" s="6">
        <v>1</v>
      </c>
      <c r="Y49" s="6">
        <v>0</v>
      </c>
      <c r="Z49" s="6">
        <v>0</v>
      </c>
      <c r="AA49" s="10">
        <v>0</v>
      </c>
      <c r="AB49" s="5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52">
        <v>0</v>
      </c>
      <c r="AO49">
        <f t="shared" si="9"/>
        <v>5</v>
      </c>
      <c r="AP49">
        <f t="shared" si="10"/>
        <v>1</v>
      </c>
      <c r="AQ49">
        <f t="shared" si="11"/>
        <v>2</v>
      </c>
      <c r="AR49">
        <f t="shared" si="12"/>
        <v>21</v>
      </c>
      <c r="AS49">
        <f t="shared" si="13"/>
        <v>2</v>
      </c>
      <c r="AT49">
        <f t="shared" si="14"/>
        <v>2</v>
      </c>
      <c r="AU49">
        <f t="shared" si="15"/>
        <v>0</v>
      </c>
      <c r="AV49">
        <f t="shared" si="16"/>
        <v>0</v>
      </c>
      <c r="AW49">
        <f t="shared" si="17"/>
        <v>0</v>
      </c>
    </row>
    <row r="50" spans="1:49" ht="18.75" customHeight="1">
      <c r="A50" s="14" t="s">
        <v>79</v>
      </c>
      <c r="B50" s="5">
        <v>0</v>
      </c>
      <c r="C50" s="6">
        <v>6</v>
      </c>
      <c r="D50" s="6">
        <v>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0">
        <v>0</v>
      </c>
      <c r="O50" s="5">
        <v>0</v>
      </c>
      <c r="P50" s="6">
        <v>20</v>
      </c>
      <c r="Q50" s="6">
        <v>7</v>
      </c>
      <c r="R50" s="6">
        <v>0</v>
      </c>
      <c r="S50" s="6">
        <v>1</v>
      </c>
      <c r="T50" s="6">
        <v>1</v>
      </c>
      <c r="U50" s="6">
        <v>0</v>
      </c>
      <c r="V50" s="6">
        <v>1</v>
      </c>
      <c r="W50" s="6">
        <v>0</v>
      </c>
      <c r="X50" s="6">
        <v>0</v>
      </c>
      <c r="Y50" s="6">
        <v>0</v>
      </c>
      <c r="Z50" s="6">
        <v>0</v>
      </c>
      <c r="AA50" s="10">
        <v>0</v>
      </c>
      <c r="AB50" s="5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52">
        <v>0</v>
      </c>
      <c r="AO50">
        <f t="shared" si="9"/>
        <v>7</v>
      </c>
      <c r="AP50">
        <f t="shared" si="10"/>
        <v>0</v>
      </c>
      <c r="AQ50">
        <f t="shared" si="11"/>
        <v>0</v>
      </c>
      <c r="AR50">
        <f t="shared" si="12"/>
        <v>27</v>
      </c>
      <c r="AS50">
        <f t="shared" si="13"/>
        <v>2</v>
      </c>
      <c r="AT50">
        <f t="shared" si="14"/>
        <v>1</v>
      </c>
      <c r="AU50">
        <f t="shared" si="15"/>
        <v>0</v>
      </c>
      <c r="AV50">
        <f t="shared" si="16"/>
        <v>0</v>
      </c>
      <c r="AW50">
        <f t="shared" si="17"/>
        <v>0</v>
      </c>
    </row>
    <row r="51" spans="1:49" ht="18.75" customHeight="1">
      <c r="A51" s="14" t="s">
        <v>80</v>
      </c>
      <c r="B51" s="5">
        <v>0</v>
      </c>
      <c r="C51" s="6">
        <v>1</v>
      </c>
      <c r="D51" s="6">
        <v>3</v>
      </c>
      <c r="E51" s="6">
        <v>0</v>
      </c>
      <c r="F51" s="6">
        <v>0</v>
      </c>
      <c r="G51" s="6">
        <v>1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0">
        <v>0</v>
      </c>
      <c r="O51" s="5">
        <v>0</v>
      </c>
      <c r="P51" s="6">
        <v>25</v>
      </c>
      <c r="Q51" s="6">
        <v>4</v>
      </c>
      <c r="R51" s="6">
        <v>1</v>
      </c>
      <c r="S51" s="6">
        <v>0</v>
      </c>
      <c r="T51" s="6">
        <v>0</v>
      </c>
      <c r="U51" s="6">
        <v>0</v>
      </c>
      <c r="V51" s="6">
        <v>1</v>
      </c>
      <c r="W51" s="6">
        <v>4</v>
      </c>
      <c r="X51" s="6">
        <v>0</v>
      </c>
      <c r="Y51" s="6">
        <v>0</v>
      </c>
      <c r="Z51" s="6">
        <v>0</v>
      </c>
      <c r="AA51" s="10">
        <v>0</v>
      </c>
      <c r="AB51" s="5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52">
        <v>0</v>
      </c>
      <c r="AO51">
        <f t="shared" si="9"/>
        <v>4</v>
      </c>
      <c r="AP51">
        <f t="shared" si="10"/>
        <v>1</v>
      </c>
      <c r="AQ51">
        <f t="shared" si="11"/>
        <v>0</v>
      </c>
      <c r="AR51">
        <f t="shared" si="12"/>
        <v>29</v>
      </c>
      <c r="AS51">
        <f t="shared" si="13"/>
        <v>1</v>
      </c>
      <c r="AT51">
        <f t="shared" si="14"/>
        <v>5</v>
      </c>
      <c r="AU51">
        <f t="shared" si="15"/>
        <v>0</v>
      </c>
      <c r="AV51">
        <f t="shared" si="16"/>
        <v>0</v>
      </c>
      <c r="AW51">
        <f t="shared" si="17"/>
        <v>0</v>
      </c>
    </row>
    <row r="52" spans="1:49" ht="18.75" customHeight="1">
      <c r="A52" s="14" t="s">
        <v>81</v>
      </c>
      <c r="B52" s="5">
        <v>0</v>
      </c>
      <c r="C52" s="6">
        <v>8</v>
      </c>
      <c r="D52" s="6">
        <v>1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0">
        <v>0</v>
      </c>
      <c r="O52" s="5">
        <v>0</v>
      </c>
      <c r="P52" s="6">
        <v>23</v>
      </c>
      <c r="Q52" s="6">
        <v>2</v>
      </c>
      <c r="R52" s="6">
        <v>0</v>
      </c>
      <c r="S52" s="6">
        <v>1</v>
      </c>
      <c r="T52" s="6">
        <v>1</v>
      </c>
      <c r="U52" s="6">
        <v>1</v>
      </c>
      <c r="V52" s="6">
        <v>0</v>
      </c>
      <c r="W52" s="6">
        <v>1</v>
      </c>
      <c r="X52" s="6">
        <v>0</v>
      </c>
      <c r="Y52" s="6">
        <v>0</v>
      </c>
      <c r="Z52" s="6">
        <v>0</v>
      </c>
      <c r="AA52" s="10">
        <v>0</v>
      </c>
      <c r="AB52" s="5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52">
        <v>0</v>
      </c>
      <c r="AO52">
        <f t="shared" si="9"/>
        <v>9</v>
      </c>
      <c r="AP52">
        <f t="shared" si="10"/>
        <v>1</v>
      </c>
      <c r="AQ52">
        <f t="shared" si="11"/>
        <v>0</v>
      </c>
      <c r="AR52">
        <f t="shared" si="12"/>
        <v>25</v>
      </c>
      <c r="AS52">
        <f t="shared" si="13"/>
        <v>3</v>
      </c>
      <c r="AT52">
        <f t="shared" si="14"/>
        <v>1</v>
      </c>
      <c r="AU52">
        <f t="shared" si="15"/>
        <v>0</v>
      </c>
      <c r="AV52">
        <f t="shared" si="16"/>
        <v>0</v>
      </c>
      <c r="AW52">
        <f t="shared" si="17"/>
        <v>0</v>
      </c>
    </row>
    <row r="53" spans="1:49" ht="18.75" customHeight="1">
      <c r="A53" s="14" t="s">
        <v>82</v>
      </c>
      <c r="B53" s="5">
        <v>0</v>
      </c>
      <c r="C53" s="6">
        <v>8</v>
      </c>
      <c r="D53" s="6">
        <v>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</v>
      </c>
      <c r="K53" s="6">
        <v>0</v>
      </c>
      <c r="L53" s="6">
        <v>0</v>
      </c>
      <c r="M53" s="6">
        <v>0</v>
      </c>
      <c r="N53" s="10">
        <v>0</v>
      </c>
      <c r="O53" s="5">
        <v>1</v>
      </c>
      <c r="P53" s="6">
        <v>26</v>
      </c>
      <c r="Q53" s="6">
        <v>9</v>
      </c>
      <c r="R53" s="6">
        <v>1</v>
      </c>
      <c r="S53" s="6">
        <v>1</v>
      </c>
      <c r="T53" s="6">
        <v>0</v>
      </c>
      <c r="U53" s="6">
        <v>0</v>
      </c>
      <c r="V53" s="6">
        <v>0</v>
      </c>
      <c r="W53" s="6">
        <v>2</v>
      </c>
      <c r="X53" s="6">
        <v>0</v>
      </c>
      <c r="Y53" s="6">
        <v>0</v>
      </c>
      <c r="Z53" s="6">
        <v>0</v>
      </c>
      <c r="AA53" s="10">
        <v>0</v>
      </c>
      <c r="AB53" s="5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52">
        <v>0</v>
      </c>
      <c r="AO53">
        <f t="shared" si="9"/>
        <v>10</v>
      </c>
      <c r="AP53">
        <f t="shared" si="10"/>
        <v>0</v>
      </c>
      <c r="AQ53">
        <f t="shared" si="11"/>
        <v>1</v>
      </c>
      <c r="AR53">
        <f t="shared" si="12"/>
        <v>36</v>
      </c>
      <c r="AS53">
        <f t="shared" si="13"/>
        <v>2</v>
      </c>
      <c r="AT53">
        <f t="shared" si="14"/>
        <v>2</v>
      </c>
      <c r="AU53">
        <f t="shared" si="15"/>
        <v>0</v>
      </c>
      <c r="AV53">
        <f t="shared" si="16"/>
        <v>0</v>
      </c>
      <c r="AW53">
        <f t="shared" si="17"/>
        <v>0</v>
      </c>
    </row>
    <row r="54" spans="1:49" ht="18.75" customHeight="1">
      <c r="A54" s="14" t="s">
        <v>83</v>
      </c>
      <c r="B54" s="5">
        <v>0</v>
      </c>
      <c r="C54" s="6">
        <v>7</v>
      </c>
      <c r="D54" s="6">
        <v>0</v>
      </c>
      <c r="E54" s="6">
        <v>1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0">
        <v>0</v>
      </c>
      <c r="O54" s="5">
        <v>0</v>
      </c>
      <c r="P54" s="6">
        <v>13</v>
      </c>
      <c r="Q54" s="6">
        <v>3</v>
      </c>
      <c r="R54" s="6">
        <v>0</v>
      </c>
      <c r="S54" s="6">
        <v>0</v>
      </c>
      <c r="T54" s="6">
        <v>1</v>
      </c>
      <c r="U54" s="6">
        <v>1</v>
      </c>
      <c r="V54" s="6">
        <v>0</v>
      </c>
      <c r="W54" s="6">
        <v>1</v>
      </c>
      <c r="X54" s="6">
        <v>0</v>
      </c>
      <c r="Y54" s="6">
        <v>0</v>
      </c>
      <c r="Z54" s="6">
        <v>0</v>
      </c>
      <c r="AA54" s="10">
        <v>0</v>
      </c>
      <c r="AB54" s="5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52">
        <v>0</v>
      </c>
      <c r="AO54">
        <f t="shared" si="9"/>
        <v>7</v>
      </c>
      <c r="AP54">
        <f t="shared" si="10"/>
        <v>1</v>
      </c>
      <c r="AQ54">
        <f t="shared" si="11"/>
        <v>0</v>
      </c>
      <c r="AR54">
        <f t="shared" si="12"/>
        <v>16</v>
      </c>
      <c r="AS54">
        <f t="shared" si="13"/>
        <v>2</v>
      </c>
      <c r="AT54">
        <f t="shared" si="14"/>
        <v>1</v>
      </c>
      <c r="AU54">
        <f t="shared" si="15"/>
        <v>0</v>
      </c>
      <c r="AV54">
        <f t="shared" si="16"/>
        <v>0</v>
      </c>
      <c r="AW54">
        <f t="shared" si="17"/>
        <v>0</v>
      </c>
    </row>
    <row r="55" spans="1:49" ht="18.75" customHeight="1">
      <c r="A55" s="14" t="s">
        <v>84</v>
      </c>
      <c r="B55" s="5">
        <v>0</v>
      </c>
      <c r="C55" s="6">
        <v>6</v>
      </c>
      <c r="D55" s="6">
        <v>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0">
        <v>0</v>
      </c>
      <c r="O55" s="5">
        <v>0</v>
      </c>
      <c r="P55" s="6">
        <v>23</v>
      </c>
      <c r="Q55" s="6">
        <v>8</v>
      </c>
      <c r="R55" s="6">
        <v>1</v>
      </c>
      <c r="S55" s="6">
        <v>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10">
        <v>0</v>
      </c>
      <c r="AB55" s="5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52">
        <v>0</v>
      </c>
      <c r="AO55">
        <f t="shared" si="9"/>
        <v>8</v>
      </c>
      <c r="AP55">
        <f t="shared" si="10"/>
        <v>0</v>
      </c>
      <c r="AQ55">
        <f t="shared" si="11"/>
        <v>0</v>
      </c>
      <c r="AR55">
        <f t="shared" si="12"/>
        <v>31</v>
      </c>
      <c r="AS55">
        <f t="shared" si="13"/>
        <v>3</v>
      </c>
      <c r="AT55">
        <f t="shared" si="14"/>
        <v>0</v>
      </c>
      <c r="AU55">
        <f t="shared" si="15"/>
        <v>0</v>
      </c>
      <c r="AV55">
        <f t="shared" si="16"/>
        <v>0</v>
      </c>
      <c r="AW55">
        <f t="shared" si="17"/>
        <v>0</v>
      </c>
    </row>
    <row r="56" spans="1:49" ht="18.75" customHeight="1">
      <c r="A56" s="14" t="s">
        <v>85</v>
      </c>
      <c r="B56" s="5">
        <v>0</v>
      </c>
      <c r="C56" s="6">
        <v>6</v>
      </c>
      <c r="D56" s="6">
        <v>0</v>
      </c>
      <c r="E56" s="6">
        <v>1</v>
      </c>
      <c r="F56" s="6">
        <v>0</v>
      </c>
      <c r="G56" s="6">
        <v>1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0">
        <v>0</v>
      </c>
      <c r="O56" s="5">
        <v>0</v>
      </c>
      <c r="P56" s="6">
        <v>34</v>
      </c>
      <c r="Q56" s="6">
        <v>3</v>
      </c>
      <c r="R56" s="6">
        <v>1</v>
      </c>
      <c r="S56" s="6">
        <v>1</v>
      </c>
      <c r="T56" s="6">
        <v>1</v>
      </c>
      <c r="U56" s="6">
        <v>0</v>
      </c>
      <c r="V56" s="6">
        <v>0</v>
      </c>
      <c r="W56" s="6">
        <v>1</v>
      </c>
      <c r="X56" s="6">
        <v>0</v>
      </c>
      <c r="Y56" s="6">
        <v>0</v>
      </c>
      <c r="Z56" s="6">
        <v>0</v>
      </c>
      <c r="AA56" s="10">
        <v>0</v>
      </c>
      <c r="AB56" s="5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52">
        <v>0</v>
      </c>
      <c r="AO56">
        <f t="shared" si="9"/>
        <v>6</v>
      </c>
      <c r="AP56">
        <f t="shared" si="10"/>
        <v>2</v>
      </c>
      <c r="AQ56">
        <f t="shared" si="11"/>
        <v>0</v>
      </c>
      <c r="AR56">
        <f t="shared" si="12"/>
        <v>37</v>
      </c>
      <c r="AS56">
        <f t="shared" si="13"/>
        <v>3</v>
      </c>
      <c r="AT56">
        <f t="shared" si="14"/>
        <v>1</v>
      </c>
      <c r="AU56">
        <f t="shared" si="15"/>
        <v>0</v>
      </c>
      <c r="AV56">
        <f t="shared" si="16"/>
        <v>0</v>
      </c>
      <c r="AW56">
        <f t="shared" si="17"/>
        <v>0</v>
      </c>
    </row>
    <row r="57" spans="1:49" ht="18.75" customHeight="1">
      <c r="A57" s="14" t="s">
        <v>86</v>
      </c>
      <c r="B57" s="5">
        <v>0</v>
      </c>
      <c r="C57" s="6">
        <v>5</v>
      </c>
      <c r="D57" s="6">
        <v>2</v>
      </c>
      <c r="E57" s="6">
        <v>0</v>
      </c>
      <c r="F57" s="6">
        <v>0</v>
      </c>
      <c r="G57" s="6">
        <v>1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0">
        <v>0</v>
      </c>
      <c r="O57" s="5">
        <v>2</v>
      </c>
      <c r="P57" s="6">
        <v>23</v>
      </c>
      <c r="Q57" s="6">
        <v>7</v>
      </c>
      <c r="R57" s="6">
        <v>0</v>
      </c>
      <c r="S57" s="6">
        <v>3</v>
      </c>
      <c r="T57" s="6">
        <v>0</v>
      </c>
      <c r="U57" s="6">
        <v>2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10">
        <v>0</v>
      </c>
      <c r="AB57" s="5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52">
        <v>0</v>
      </c>
      <c r="AO57">
        <f t="shared" si="9"/>
        <v>7</v>
      </c>
      <c r="AP57">
        <f t="shared" si="10"/>
        <v>1</v>
      </c>
      <c r="AQ57">
        <f t="shared" si="11"/>
        <v>0</v>
      </c>
      <c r="AR57">
        <f t="shared" si="12"/>
        <v>32</v>
      </c>
      <c r="AS57">
        <f t="shared" si="13"/>
        <v>5</v>
      </c>
      <c r="AT57">
        <f t="shared" si="14"/>
        <v>0</v>
      </c>
      <c r="AU57">
        <f t="shared" si="15"/>
        <v>0</v>
      </c>
      <c r="AV57">
        <f t="shared" si="16"/>
        <v>0</v>
      </c>
      <c r="AW57">
        <f t="shared" si="17"/>
        <v>0</v>
      </c>
    </row>
    <row r="58" spans="1:49" ht="18.75" customHeight="1">
      <c r="A58" s="14" t="s">
        <v>87</v>
      </c>
      <c r="B58" s="5">
        <v>0</v>
      </c>
      <c r="C58" s="6">
        <v>9</v>
      </c>
      <c r="D58" s="6">
        <v>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0">
        <v>0</v>
      </c>
      <c r="O58" s="5">
        <v>1</v>
      </c>
      <c r="P58" s="6">
        <v>21</v>
      </c>
      <c r="Q58" s="6">
        <v>4</v>
      </c>
      <c r="R58" s="6">
        <v>0</v>
      </c>
      <c r="S58" s="6">
        <v>2</v>
      </c>
      <c r="T58" s="6">
        <v>0</v>
      </c>
      <c r="U58" s="6">
        <v>0</v>
      </c>
      <c r="V58" s="6">
        <v>0</v>
      </c>
      <c r="W58" s="6">
        <v>3</v>
      </c>
      <c r="X58" s="6">
        <v>0</v>
      </c>
      <c r="Y58" s="6">
        <v>0</v>
      </c>
      <c r="Z58" s="6">
        <v>0</v>
      </c>
      <c r="AA58" s="10">
        <v>0</v>
      </c>
      <c r="AB58" s="5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52">
        <v>0</v>
      </c>
      <c r="AO58">
        <f t="shared" si="9"/>
        <v>10</v>
      </c>
      <c r="AP58">
        <f t="shared" si="10"/>
        <v>0</v>
      </c>
      <c r="AQ58">
        <f t="shared" si="11"/>
        <v>0</v>
      </c>
      <c r="AR58">
        <f t="shared" si="12"/>
        <v>26</v>
      </c>
      <c r="AS58">
        <f t="shared" si="13"/>
        <v>2</v>
      </c>
      <c r="AT58">
        <f t="shared" si="14"/>
        <v>3</v>
      </c>
      <c r="AU58">
        <f t="shared" si="15"/>
        <v>0</v>
      </c>
      <c r="AV58">
        <f t="shared" si="16"/>
        <v>0</v>
      </c>
      <c r="AW58">
        <f t="shared" si="17"/>
        <v>0</v>
      </c>
    </row>
    <row r="59" spans="1:49" ht="18.75" customHeight="1">
      <c r="A59" s="14" t="s">
        <v>88</v>
      </c>
      <c r="B59" s="5">
        <v>0</v>
      </c>
      <c r="C59" s="6">
        <v>11</v>
      </c>
      <c r="D59" s="6">
        <v>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0">
        <v>0</v>
      </c>
      <c r="O59" s="5">
        <v>0</v>
      </c>
      <c r="P59" s="6">
        <v>22</v>
      </c>
      <c r="Q59" s="6">
        <v>3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10">
        <v>0</v>
      </c>
      <c r="AB59" s="5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52">
        <v>0</v>
      </c>
      <c r="AO59">
        <f t="shared" si="9"/>
        <v>15</v>
      </c>
      <c r="AP59">
        <f t="shared" si="10"/>
        <v>0</v>
      </c>
      <c r="AQ59">
        <f t="shared" si="11"/>
        <v>0</v>
      </c>
      <c r="AR59">
        <f t="shared" si="12"/>
        <v>25</v>
      </c>
      <c r="AS59">
        <f t="shared" si="13"/>
        <v>1</v>
      </c>
      <c r="AT59">
        <f t="shared" si="14"/>
        <v>0</v>
      </c>
      <c r="AU59">
        <f t="shared" si="15"/>
        <v>0</v>
      </c>
      <c r="AV59">
        <f t="shared" si="16"/>
        <v>0</v>
      </c>
      <c r="AW59">
        <f t="shared" si="17"/>
        <v>0</v>
      </c>
    </row>
    <row r="60" spans="1:49" ht="18.75" customHeight="1">
      <c r="A60" s="14" t="s">
        <v>89</v>
      </c>
      <c r="B60" s="5">
        <v>0</v>
      </c>
      <c r="C60" s="6">
        <v>3</v>
      </c>
      <c r="D60" s="6">
        <v>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0">
        <v>0</v>
      </c>
      <c r="O60" s="5">
        <v>0</v>
      </c>
      <c r="P60" s="6">
        <v>28</v>
      </c>
      <c r="Q60" s="6">
        <v>10</v>
      </c>
      <c r="R60" s="6">
        <v>1</v>
      </c>
      <c r="S60" s="6">
        <v>2</v>
      </c>
      <c r="T60" s="6">
        <v>1</v>
      </c>
      <c r="U60" s="6">
        <v>1</v>
      </c>
      <c r="V60" s="6">
        <v>0</v>
      </c>
      <c r="W60" s="6">
        <v>4</v>
      </c>
      <c r="X60" s="6">
        <v>0</v>
      </c>
      <c r="Y60" s="6">
        <v>0</v>
      </c>
      <c r="Z60" s="6">
        <v>0</v>
      </c>
      <c r="AA60" s="10">
        <v>0</v>
      </c>
      <c r="AB60" s="5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52">
        <v>0</v>
      </c>
      <c r="AO60">
        <f t="shared" si="9"/>
        <v>6</v>
      </c>
      <c r="AP60">
        <f t="shared" si="10"/>
        <v>0</v>
      </c>
      <c r="AQ60">
        <f t="shared" si="11"/>
        <v>0</v>
      </c>
      <c r="AR60">
        <f t="shared" si="12"/>
        <v>38</v>
      </c>
      <c r="AS60">
        <f t="shared" si="13"/>
        <v>5</v>
      </c>
      <c r="AT60">
        <f t="shared" si="14"/>
        <v>4</v>
      </c>
      <c r="AU60">
        <f t="shared" si="15"/>
        <v>0</v>
      </c>
      <c r="AV60">
        <f t="shared" si="16"/>
        <v>0</v>
      </c>
      <c r="AW60">
        <f t="shared" si="17"/>
        <v>0</v>
      </c>
    </row>
    <row r="61" spans="1:49" ht="18.75" customHeight="1">
      <c r="A61" s="14" t="s">
        <v>90</v>
      </c>
      <c r="B61" s="5">
        <v>0</v>
      </c>
      <c r="C61" s="6">
        <v>9</v>
      </c>
      <c r="D61" s="6">
        <v>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0">
        <v>0</v>
      </c>
      <c r="O61" s="5">
        <v>0</v>
      </c>
      <c r="P61" s="6">
        <v>27</v>
      </c>
      <c r="Q61" s="6">
        <v>3</v>
      </c>
      <c r="R61" s="6">
        <v>0</v>
      </c>
      <c r="S61" s="6">
        <v>1</v>
      </c>
      <c r="T61" s="6">
        <v>0</v>
      </c>
      <c r="U61" s="6">
        <v>0</v>
      </c>
      <c r="V61" s="6">
        <v>1</v>
      </c>
      <c r="W61" s="6">
        <v>2</v>
      </c>
      <c r="X61" s="6">
        <v>0</v>
      </c>
      <c r="Y61" s="6">
        <v>0</v>
      </c>
      <c r="Z61" s="6">
        <v>0</v>
      </c>
      <c r="AA61" s="10">
        <v>0</v>
      </c>
      <c r="AB61" s="5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52">
        <v>0</v>
      </c>
      <c r="AO61">
        <f t="shared" si="9"/>
        <v>10</v>
      </c>
      <c r="AP61">
        <f t="shared" si="10"/>
        <v>0</v>
      </c>
      <c r="AQ61">
        <f t="shared" si="11"/>
        <v>0</v>
      </c>
      <c r="AR61">
        <f t="shared" si="12"/>
        <v>30</v>
      </c>
      <c r="AS61">
        <f t="shared" si="13"/>
        <v>1</v>
      </c>
      <c r="AT61">
        <f t="shared" si="14"/>
        <v>3</v>
      </c>
      <c r="AU61">
        <f t="shared" si="15"/>
        <v>0</v>
      </c>
      <c r="AV61">
        <f t="shared" si="16"/>
        <v>0</v>
      </c>
      <c r="AW61">
        <f t="shared" si="17"/>
        <v>0</v>
      </c>
    </row>
    <row r="62" spans="1:49" ht="18.75" customHeight="1">
      <c r="A62" s="14" t="s">
        <v>91</v>
      </c>
      <c r="B62" s="5">
        <v>0</v>
      </c>
      <c r="C62" s="6">
        <v>5</v>
      </c>
      <c r="D62" s="6">
        <v>1</v>
      </c>
      <c r="E62" s="6">
        <v>1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0">
        <v>0</v>
      </c>
      <c r="O62" s="5">
        <v>0</v>
      </c>
      <c r="P62" s="6">
        <v>16</v>
      </c>
      <c r="Q62" s="6">
        <v>4</v>
      </c>
      <c r="R62" s="6">
        <v>1</v>
      </c>
      <c r="S62" s="6">
        <v>4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10">
        <v>0</v>
      </c>
      <c r="AB62" s="5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52">
        <v>0</v>
      </c>
      <c r="AO62">
        <f t="shared" si="9"/>
        <v>6</v>
      </c>
      <c r="AP62">
        <f t="shared" si="10"/>
        <v>1</v>
      </c>
      <c r="AQ62">
        <f t="shared" si="11"/>
        <v>0</v>
      </c>
      <c r="AR62">
        <f t="shared" si="12"/>
        <v>20</v>
      </c>
      <c r="AS62">
        <f t="shared" si="13"/>
        <v>5</v>
      </c>
      <c r="AT62">
        <f t="shared" si="14"/>
        <v>0</v>
      </c>
      <c r="AU62">
        <f t="shared" si="15"/>
        <v>0</v>
      </c>
      <c r="AV62">
        <f t="shared" si="16"/>
        <v>0</v>
      </c>
      <c r="AW62">
        <f t="shared" si="17"/>
        <v>0</v>
      </c>
    </row>
    <row r="63" spans="1:49" ht="18.75" customHeight="1">
      <c r="A63" s="14" t="s">
        <v>92</v>
      </c>
      <c r="B63" s="5">
        <v>0</v>
      </c>
      <c r="C63" s="6">
        <v>8</v>
      </c>
      <c r="D63" s="6">
        <v>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0">
        <v>0</v>
      </c>
      <c r="O63" s="5">
        <v>0</v>
      </c>
      <c r="P63" s="6">
        <v>16</v>
      </c>
      <c r="Q63" s="6">
        <v>5</v>
      </c>
      <c r="R63" s="6">
        <v>0</v>
      </c>
      <c r="S63" s="6">
        <v>1</v>
      </c>
      <c r="T63" s="6">
        <v>0</v>
      </c>
      <c r="U63" s="6">
        <v>0</v>
      </c>
      <c r="V63" s="6">
        <v>0</v>
      </c>
      <c r="W63" s="6">
        <v>1</v>
      </c>
      <c r="X63" s="6">
        <v>0</v>
      </c>
      <c r="Y63" s="6">
        <v>0</v>
      </c>
      <c r="Z63" s="6">
        <v>0</v>
      </c>
      <c r="AA63" s="10">
        <v>0</v>
      </c>
      <c r="AB63" s="5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52">
        <v>0</v>
      </c>
      <c r="AO63">
        <f t="shared" si="9"/>
        <v>10</v>
      </c>
      <c r="AP63">
        <f t="shared" si="10"/>
        <v>0</v>
      </c>
      <c r="AQ63">
        <f t="shared" si="11"/>
        <v>0</v>
      </c>
      <c r="AR63">
        <f t="shared" si="12"/>
        <v>21</v>
      </c>
      <c r="AS63">
        <f t="shared" si="13"/>
        <v>1</v>
      </c>
      <c r="AT63">
        <f t="shared" si="14"/>
        <v>1</v>
      </c>
      <c r="AU63">
        <f t="shared" si="15"/>
        <v>0</v>
      </c>
      <c r="AV63">
        <f t="shared" si="16"/>
        <v>0</v>
      </c>
      <c r="AW63">
        <f t="shared" si="17"/>
        <v>0</v>
      </c>
    </row>
    <row r="64" spans="1:49" ht="18.75" customHeight="1">
      <c r="A64" s="14" t="s">
        <v>93</v>
      </c>
      <c r="B64" s="5">
        <v>0</v>
      </c>
      <c r="C64" s="6">
        <v>7</v>
      </c>
      <c r="D64" s="6">
        <v>1</v>
      </c>
      <c r="E64" s="6">
        <v>2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0">
        <v>0</v>
      </c>
      <c r="O64" s="5">
        <v>0</v>
      </c>
      <c r="P64" s="6">
        <v>40</v>
      </c>
      <c r="Q64" s="6">
        <v>5</v>
      </c>
      <c r="R64" s="6">
        <v>1</v>
      </c>
      <c r="S64" s="6">
        <v>1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10">
        <v>0</v>
      </c>
      <c r="AB64" s="5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52">
        <v>0</v>
      </c>
      <c r="AO64">
        <f t="shared" si="9"/>
        <v>8</v>
      </c>
      <c r="AP64">
        <f t="shared" si="10"/>
        <v>2</v>
      </c>
      <c r="AQ64">
        <f t="shared" si="11"/>
        <v>0</v>
      </c>
      <c r="AR64">
        <f t="shared" si="12"/>
        <v>45</v>
      </c>
      <c r="AS64">
        <f t="shared" si="13"/>
        <v>2</v>
      </c>
      <c r="AT64">
        <f t="shared" si="14"/>
        <v>0</v>
      </c>
      <c r="AU64">
        <f t="shared" si="15"/>
        <v>0</v>
      </c>
      <c r="AV64">
        <f t="shared" si="16"/>
        <v>0</v>
      </c>
      <c r="AW64">
        <f t="shared" si="17"/>
        <v>0</v>
      </c>
    </row>
    <row r="65" spans="1:49" ht="18.75" customHeight="1">
      <c r="A65" s="14" t="s">
        <v>94</v>
      </c>
      <c r="B65" s="5">
        <v>0</v>
      </c>
      <c r="C65" s="6">
        <v>8</v>
      </c>
      <c r="D65" s="6">
        <v>0</v>
      </c>
      <c r="E65" s="6">
        <v>0</v>
      </c>
      <c r="F65" s="6">
        <v>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0">
        <v>0</v>
      </c>
      <c r="O65" s="5">
        <v>1</v>
      </c>
      <c r="P65" s="6">
        <v>26</v>
      </c>
      <c r="Q65" s="6">
        <v>2</v>
      </c>
      <c r="R65" s="6">
        <v>0</v>
      </c>
      <c r="S65" s="6">
        <v>1</v>
      </c>
      <c r="T65" s="6">
        <v>1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10">
        <v>0</v>
      </c>
      <c r="AB65" s="5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52">
        <v>0</v>
      </c>
      <c r="AO65">
        <f t="shared" si="9"/>
        <v>8</v>
      </c>
      <c r="AP65">
        <f t="shared" si="10"/>
        <v>1</v>
      </c>
      <c r="AQ65">
        <f t="shared" si="11"/>
        <v>0</v>
      </c>
      <c r="AR65">
        <f t="shared" si="12"/>
        <v>29</v>
      </c>
      <c r="AS65">
        <f t="shared" si="13"/>
        <v>2</v>
      </c>
      <c r="AT65">
        <f t="shared" si="14"/>
        <v>0</v>
      </c>
      <c r="AU65">
        <f t="shared" si="15"/>
        <v>0</v>
      </c>
      <c r="AV65">
        <f t="shared" si="16"/>
        <v>0</v>
      </c>
      <c r="AW65">
        <f t="shared" si="17"/>
        <v>0</v>
      </c>
    </row>
    <row r="66" spans="1:49" ht="18.75" customHeight="1">
      <c r="A66" s="14" t="s">
        <v>95</v>
      </c>
      <c r="B66" s="5">
        <v>0</v>
      </c>
      <c r="C66" s="6">
        <v>9</v>
      </c>
      <c r="D66" s="6">
        <v>0</v>
      </c>
      <c r="E66" s="6">
        <v>1</v>
      </c>
      <c r="F66" s="6">
        <v>2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0">
        <v>0</v>
      </c>
      <c r="O66" s="5">
        <v>0</v>
      </c>
      <c r="P66" s="6">
        <v>43</v>
      </c>
      <c r="Q66" s="6">
        <v>6</v>
      </c>
      <c r="R66" s="6">
        <v>1</v>
      </c>
      <c r="S66" s="6">
        <v>2</v>
      </c>
      <c r="T66" s="6">
        <v>1</v>
      </c>
      <c r="U66" s="6">
        <v>0</v>
      </c>
      <c r="V66" s="6">
        <v>0</v>
      </c>
      <c r="W66" s="6">
        <v>1</v>
      </c>
      <c r="X66" s="6">
        <v>0</v>
      </c>
      <c r="Y66" s="6">
        <v>0</v>
      </c>
      <c r="Z66" s="6">
        <v>0</v>
      </c>
      <c r="AA66" s="10">
        <v>0</v>
      </c>
      <c r="AB66" s="5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52">
        <v>0</v>
      </c>
      <c r="AO66">
        <f t="shared" si="9"/>
        <v>9</v>
      </c>
      <c r="AP66">
        <f t="shared" si="10"/>
        <v>3</v>
      </c>
      <c r="AQ66">
        <f t="shared" si="11"/>
        <v>0</v>
      </c>
      <c r="AR66">
        <f t="shared" si="12"/>
        <v>49</v>
      </c>
      <c r="AS66">
        <f t="shared" si="13"/>
        <v>4</v>
      </c>
      <c r="AT66">
        <f t="shared" si="14"/>
        <v>1</v>
      </c>
      <c r="AU66">
        <f t="shared" si="15"/>
        <v>0</v>
      </c>
      <c r="AV66">
        <f t="shared" si="16"/>
        <v>0</v>
      </c>
      <c r="AW66">
        <f t="shared" si="17"/>
        <v>0</v>
      </c>
    </row>
    <row r="67" spans="1:49" ht="18.75" customHeight="1">
      <c r="A67" s="14" t="s">
        <v>96</v>
      </c>
      <c r="B67" s="5">
        <v>0</v>
      </c>
      <c r="C67" s="6">
        <v>12</v>
      </c>
      <c r="D67" s="6">
        <v>5</v>
      </c>
      <c r="E67" s="6">
        <v>1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0">
        <v>0</v>
      </c>
      <c r="O67" s="5">
        <v>0</v>
      </c>
      <c r="P67" s="6">
        <v>45</v>
      </c>
      <c r="Q67" s="6">
        <v>2</v>
      </c>
      <c r="R67" s="6">
        <v>0</v>
      </c>
      <c r="S67" s="6">
        <v>2</v>
      </c>
      <c r="T67" s="6">
        <v>1</v>
      </c>
      <c r="U67" s="6">
        <v>0</v>
      </c>
      <c r="V67" s="6">
        <v>0</v>
      </c>
      <c r="W67" s="6">
        <v>1</v>
      </c>
      <c r="X67" s="6">
        <v>0</v>
      </c>
      <c r="Y67" s="6">
        <v>0</v>
      </c>
      <c r="Z67" s="6">
        <v>0</v>
      </c>
      <c r="AA67" s="10">
        <v>0</v>
      </c>
      <c r="AB67" s="5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52">
        <v>0</v>
      </c>
      <c r="AO67">
        <f t="shared" ref="AO67:AO98" si="18">SUM(B67:D67)</f>
        <v>17</v>
      </c>
      <c r="AP67">
        <f t="shared" ref="AP67:AP98" si="19">SUM(E67:H67)</f>
        <v>1</v>
      </c>
      <c r="AQ67">
        <f t="shared" ref="AQ67:AQ98" si="20">SUM(I67:N67)</f>
        <v>0</v>
      </c>
      <c r="AR67">
        <f t="shared" ref="AR67:AR98" si="21">SUM(O67:Q67)</f>
        <v>47</v>
      </c>
      <c r="AS67">
        <f t="shared" ref="AS67:AS98" si="22">SUM(R67:U67)</f>
        <v>3</v>
      </c>
      <c r="AT67">
        <f t="shared" ref="AT67:AT98" si="23">SUM(V67:AA67)</f>
        <v>1</v>
      </c>
      <c r="AU67">
        <f t="shared" ref="AU67:AU98" si="24">SUM(AB67:AD67)</f>
        <v>0</v>
      </c>
      <c r="AV67">
        <f t="shared" ref="AV67:AV98" si="25">SUM(AE67:AH67)</f>
        <v>0</v>
      </c>
      <c r="AW67">
        <f t="shared" ref="AW67:AW98" si="26">SUM(AI67:AN67)</f>
        <v>0</v>
      </c>
    </row>
    <row r="68" spans="1:49" ht="18.75" customHeight="1">
      <c r="A68" s="14" t="s">
        <v>97</v>
      </c>
      <c r="B68" s="5">
        <v>0</v>
      </c>
      <c r="C68" s="6">
        <v>11</v>
      </c>
      <c r="D68" s="6">
        <v>6</v>
      </c>
      <c r="E68" s="6">
        <v>1</v>
      </c>
      <c r="F68" s="6">
        <v>1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10">
        <v>0</v>
      </c>
      <c r="O68" s="5">
        <v>0</v>
      </c>
      <c r="P68" s="6">
        <v>59</v>
      </c>
      <c r="Q68" s="6">
        <v>5</v>
      </c>
      <c r="R68" s="6">
        <v>1</v>
      </c>
      <c r="S68" s="6">
        <v>1</v>
      </c>
      <c r="T68" s="6">
        <v>0</v>
      </c>
      <c r="U68" s="6">
        <v>0</v>
      </c>
      <c r="V68" s="6">
        <v>1</v>
      </c>
      <c r="W68" s="6">
        <v>0</v>
      </c>
      <c r="X68" s="6">
        <v>0</v>
      </c>
      <c r="Y68" s="6">
        <v>0</v>
      </c>
      <c r="Z68" s="6">
        <v>0</v>
      </c>
      <c r="AA68" s="10">
        <v>0</v>
      </c>
      <c r="AB68" s="5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52">
        <v>0</v>
      </c>
      <c r="AO68">
        <f t="shared" si="18"/>
        <v>17</v>
      </c>
      <c r="AP68">
        <f t="shared" si="19"/>
        <v>2</v>
      </c>
      <c r="AQ68">
        <f t="shared" si="20"/>
        <v>0</v>
      </c>
      <c r="AR68">
        <f t="shared" si="21"/>
        <v>64</v>
      </c>
      <c r="AS68">
        <f t="shared" si="22"/>
        <v>2</v>
      </c>
      <c r="AT68">
        <f t="shared" si="23"/>
        <v>1</v>
      </c>
      <c r="AU68">
        <f t="shared" si="24"/>
        <v>0</v>
      </c>
      <c r="AV68">
        <f t="shared" si="25"/>
        <v>0</v>
      </c>
      <c r="AW68">
        <f t="shared" si="26"/>
        <v>0</v>
      </c>
    </row>
    <row r="69" spans="1:49" ht="18.75" customHeight="1">
      <c r="A69" s="14" t="s">
        <v>98</v>
      </c>
      <c r="B69" s="5">
        <v>1</v>
      </c>
      <c r="C69" s="6">
        <v>16</v>
      </c>
      <c r="D69" s="6">
        <v>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0">
        <v>0</v>
      </c>
      <c r="O69" s="5">
        <v>1</v>
      </c>
      <c r="P69" s="6">
        <v>50</v>
      </c>
      <c r="Q69" s="6">
        <v>6</v>
      </c>
      <c r="R69" s="6">
        <v>4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10">
        <v>0</v>
      </c>
      <c r="AB69" s="5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52">
        <v>0</v>
      </c>
      <c r="AO69">
        <f t="shared" si="18"/>
        <v>23</v>
      </c>
      <c r="AP69">
        <f t="shared" si="19"/>
        <v>0</v>
      </c>
      <c r="AQ69">
        <f t="shared" si="20"/>
        <v>0</v>
      </c>
      <c r="AR69">
        <f t="shared" si="21"/>
        <v>57</v>
      </c>
      <c r="AS69">
        <f t="shared" si="22"/>
        <v>4</v>
      </c>
      <c r="AT69">
        <f t="shared" si="23"/>
        <v>0</v>
      </c>
      <c r="AU69">
        <f t="shared" si="24"/>
        <v>0</v>
      </c>
      <c r="AV69">
        <f t="shared" si="25"/>
        <v>0</v>
      </c>
      <c r="AW69">
        <f t="shared" si="26"/>
        <v>0</v>
      </c>
    </row>
    <row r="70" spans="1:49" ht="18.75" customHeight="1">
      <c r="A70" s="14" t="s">
        <v>99</v>
      </c>
      <c r="B70" s="5">
        <v>0</v>
      </c>
      <c r="C70" s="6">
        <v>12</v>
      </c>
      <c r="D70" s="6">
        <v>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10">
        <v>0</v>
      </c>
      <c r="O70" s="5">
        <v>0</v>
      </c>
      <c r="P70" s="6">
        <v>43</v>
      </c>
      <c r="Q70" s="6">
        <v>3</v>
      </c>
      <c r="R70" s="6">
        <v>2</v>
      </c>
      <c r="S70" s="6">
        <v>1</v>
      </c>
      <c r="T70" s="6">
        <v>0</v>
      </c>
      <c r="U70" s="6">
        <v>1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10">
        <v>0</v>
      </c>
      <c r="AB70" s="5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52">
        <v>0</v>
      </c>
      <c r="AO70">
        <f t="shared" si="18"/>
        <v>15</v>
      </c>
      <c r="AP70">
        <f t="shared" si="19"/>
        <v>0</v>
      </c>
      <c r="AQ70">
        <f t="shared" si="20"/>
        <v>0</v>
      </c>
      <c r="AR70">
        <f t="shared" si="21"/>
        <v>46</v>
      </c>
      <c r="AS70">
        <f t="shared" si="22"/>
        <v>4</v>
      </c>
      <c r="AT70">
        <f t="shared" si="23"/>
        <v>0</v>
      </c>
      <c r="AU70">
        <f t="shared" si="24"/>
        <v>0</v>
      </c>
      <c r="AV70">
        <f t="shared" si="25"/>
        <v>0</v>
      </c>
      <c r="AW70">
        <f t="shared" si="26"/>
        <v>0</v>
      </c>
    </row>
    <row r="71" spans="1:49" ht="18.75" customHeight="1">
      <c r="A71" s="14" t="s">
        <v>100</v>
      </c>
      <c r="B71" s="5">
        <v>0</v>
      </c>
      <c r="C71" s="6">
        <v>18</v>
      </c>
      <c r="D71" s="6">
        <v>0</v>
      </c>
      <c r="E71" s="6">
        <v>1</v>
      </c>
      <c r="F71" s="6">
        <v>1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10">
        <v>0</v>
      </c>
      <c r="O71" s="5">
        <v>0</v>
      </c>
      <c r="P71" s="6">
        <v>50</v>
      </c>
      <c r="Q71" s="6">
        <v>5</v>
      </c>
      <c r="R71" s="6">
        <v>2</v>
      </c>
      <c r="S71" s="6">
        <v>2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10">
        <v>0</v>
      </c>
      <c r="AB71" s="5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52">
        <v>0</v>
      </c>
      <c r="AO71">
        <f t="shared" si="18"/>
        <v>18</v>
      </c>
      <c r="AP71">
        <f t="shared" si="19"/>
        <v>2</v>
      </c>
      <c r="AQ71">
        <f t="shared" si="20"/>
        <v>0</v>
      </c>
      <c r="AR71">
        <f t="shared" si="21"/>
        <v>55</v>
      </c>
      <c r="AS71">
        <f t="shared" si="22"/>
        <v>4</v>
      </c>
      <c r="AT71">
        <f t="shared" si="23"/>
        <v>0</v>
      </c>
      <c r="AU71">
        <f t="shared" si="24"/>
        <v>0</v>
      </c>
      <c r="AV71">
        <f t="shared" si="25"/>
        <v>0</v>
      </c>
      <c r="AW71">
        <f t="shared" si="26"/>
        <v>0</v>
      </c>
    </row>
    <row r="72" spans="1:49" ht="18.75" customHeight="1">
      <c r="A72" s="14" t="s">
        <v>101</v>
      </c>
      <c r="B72" s="5">
        <v>0</v>
      </c>
      <c r="C72" s="6">
        <v>8</v>
      </c>
      <c r="D72" s="6">
        <v>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10">
        <v>0</v>
      </c>
      <c r="O72" s="5">
        <v>1</v>
      </c>
      <c r="P72" s="6">
        <v>47</v>
      </c>
      <c r="Q72" s="6">
        <v>3</v>
      </c>
      <c r="R72" s="6">
        <v>1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10">
        <v>0</v>
      </c>
      <c r="AB72" s="5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52">
        <v>0</v>
      </c>
      <c r="AO72">
        <f t="shared" si="18"/>
        <v>10</v>
      </c>
      <c r="AP72">
        <f t="shared" si="19"/>
        <v>0</v>
      </c>
      <c r="AQ72">
        <f t="shared" si="20"/>
        <v>0</v>
      </c>
      <c r="AR72">
        <f t="shared" si="21"/>
        <v>51</v>
      </c>
      <c r="AS72">
        <f t="shared" si="22"/>
        <v>1</v>
      </c>
      <c r="AT72">
        <f t="shared" si="23"/>
        <v>0</v>
      </c>
      <c r="AU72">
        <f t="shared" si="24"/>
        <v>0</v>
      </c>
      <c r="AV72">
        <f t="shared" si="25"/>
        <v>0</v>
      </c>
      <c r="AW72">
        <f t="shared" si="26"/>
        <v>0</v>
      </c>
    </row>
    <row r="73" spans="1:49" ht="18.75" customHeight="1">
      <c r="A73" s="14" t="s">
        <v>102</v>
      </c>
      <c r="B73" s="5">
        <v>0</v>
      </c>
      <c r="C73" s="6">
        <v>15</v>
      </c>
      <c r="D73" s="6">
        <v>1</v>
      </c>
      <c r="E73" s="6">
        <v>1</v>
      </c>
      <c r="F73" s="6">
        <v>1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10">
        <v>0</v>
      </c>
      <c r="O73" s="5">
        <v>0</v>
      </c>
      <c r="P73" s="6">
        <v>45</v>
      </c>
      <c r="Q73" s="6">
        <v>3</v>
      </c>
      <c r="R73" s="6">
        <v>0</v>
      </c>
      <c r="S73" s="6">
        <v>1</v>
      </c>
      <c r="T73" s="6">
        <v>0</v>
      </c>
      <c r="U73" s="6">
        <v>0</v>
      </c>
      <c r="V73" s="6">
        <v>0</v>
      </c>
      <c r="W73" s="6">
        <v>1</v>
      </c>
      <c r="X73" s="6">
        <v>0</v>
      </c>
      <c r="Y73" s="6">
        <v>0</v>
      </c>
      <c r="Z73" s="6">
        <v>0</v>
      </c>
      <c r="AA73" s="10">
        <v>0</v>
      </c>
      <c r="AB73" s="5">
        <v>0</v>
      </c>
      <c r="AC73" s="6">
        <v>1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52">
        <v>0</v>
      </c>
      <c r="AO73">
        <f t="shared" si="18"/>
        <v>16</v>
      </c>
      <c r="AP73">
        <f t="shared" si="19"/>
        <v>2</v>
      </c>
      <c r="AQ73">
        <f t="shared" si="20"/>
        <v>0</v>
      </c>
      <c r="AR73">
        <f t="shared" si="21"/>
        <v>48</v>
      </c>
      <c r="AS73">
        <f t="shared" si="22"/>
        <v>1</v>
      </c>
      <c r="AT73">
        <f t="shared" si="23"/>
        <v>1</v>
      </c>
      <c r="AU73">
        <f t="shared" si="24"/>
        <v>1</v>
      </c>
      <c r="AV73">
        <f t="shared" si="25"/>
        <v>0</v>
      </c>
      <c r="AW73">
        <f t="shared" si="26"/>
        <v>0</v>
      </c>
    </row>
    <row r="74" spans="1:49" ht="18.75" customHeight="1">
      <c r="A74" s="14" t="s">
        <v>103</v>
      </c>
      <c r="B74" s="5">
        <v>0</v>
      </c>
      <c r="C74" s="6">
        <v>8</v>
      </c>
      <c r="D74" s="6">
        <v>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</v>
      </c>
      <c r="K74" s="6">
        <v>0</v>
      </c>
      <c r="L74" s="6">
        <v>0</v>
      </c>
      <c r="M74" s="6">
        <v>0</v>
      </c>
      <c r="N74" s="10">
        <v>0</v>
      </c>
      <c r="O74" s="5">
        <v>1</v>
      </c>
      <c r="P74" s="6">
        <v>23</v>
      </c>
      <c r="Q74" s="6">
        <v>5</v>
      </c>
      <c r="R74" s="6">
        <v>1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10">
        <v>0</v>
      </c>
      <c r="AB74" s="5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52">
        <v>0</v>
      </c>
      <c r="AO74">
        <f t="shared" si="18"/>
        <v>9</v>
      </c>
      <c r="AP74">
        <f t="shared" si="19"/>
        <v>0</v>
      </c>
      <c r="AQ74">
        <f t="shared" si="20"/>
        <v>1</v>
      </c>
      <c r="AR74">
        <f t="shared" si="21"/>
        <v>29</v>
      </c>
      <c r="AS74">
        <f t="shared" si="22"/>
        <v>1</v>
      </c>
      <c r="AT74">
        <f t="shared" si="23"/>
        <v>0</v>
      </c>
      <c r="AU74">
        <f t="shared" si="24"/>
        <v>0</v>
      </c>
      <c r="AV74">
        <f t="shared" si="25"/>
        <v>0</v>
      </c>
      <c r="AW74">
        <f t="shared" si="26"/>
        <v>0</v>
      </c>
    </row>
    <row r="75" spans="1:49" ht="18.75" customHeight="1">
      <c r="A75" s="14" t="s">
        <v>104</v>
      </c>
      <c r="B75" s="5">
        <v>0</v>
      </c>
      <c r="C75" s="6">
        <v>11</v>
      </c>
      <c r="D75" s="6">
        <v>1</v>
      </c>
      <c r="E75" s="6">
        <v>0</v>
      </c>
      <c r="F75" s="6">
        <v>0</v>
      </c>
      <c r="G75" s="6">
        <v>1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10">
        <v>0</v>
      </c>
      <c r="O75" s="5">
        <v>0</v>
      </c>
      <c r="P75" s="6">
        <v>34</v>
      </c>
      <c r="Q75" s="6">
        <v>0</v>
      </c>
      <c r="R75" s="6">
        <v>1</v>
      </c>
      <c r="S75" s="6">
        <v>1</v>
      </c>
      <c r="T75" s="6">
        <v>1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10">
        <v>0</v>
      </c>
      <c r="AB75" s="5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52">
        <v>0</v>
      </c>
      <c r="AO75">
        <f t="shared" si="18"/>
        <v>12</v>
      </c>
      <c r="AP75">
        <f t="shared" si="19"/>
        <v>1</v>
      </c>
      <c r="AQ75">
        <f t="shared" si="20"/>
        <v>0</v>
      </c>
      <c r="AR75">
        <f t="shared" si="21"/>
        <v>34</v>
      </c>
      <c r="AS75">
        <f t="shared" si="22"/>
        <v>3</v>
      </c>
      <c r="AT75">
        <f t="shared" si="23"/>
        <v>0</v>
      </c>
      <c r="AU75">
        <f t="shared" si="24"/>
        <v>0</v>
      </c>
      <c r="AV75">
        <f t="shared" si="25"/>
        <v>0</v>
      </c>
      <c r="AW75">
        <f t="shared" si="26"/>
        <v>0</v>
      </c>
    </row>
    <row r="76" spans="1:49" ht="18.75" customHeight="1">
      <c r="A76" s="14" t="s">
        <v>105</v>
      </c>
      <c r="B76" s="5">
        <v>0</v>
      </c>
      <c r="C76" s="6">
        <v>6</v>
      </c>
      <c r="D76" s="6">
        <v>3</v>
      </c>
      <c r="E76" s="6">
        <v>1</v>
      </c>
      <c r="F76" s="6">
        <v>1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0">
        <v>0</v>
      </c>
      <c r="O76" s="5">
        <v>1</v>
      </c>
      <c r="P76" s="6">
        <v>28</v>
      </c>
      <c r="Q76" s="6">
        <v>3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10">
        <v>0</v>
      </c>
      <c r="AB76" s="5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52">
        <v>0</v>
      </c>
      <c r="AO76">
        <f t="shared" si="18"/>
        <v>9</v>
      </c>
      <c r="AP76">
        <f t="shared" si="19"/>
        <v>2</v>
      </c>
      <c r="AQ76">
        <f t="shared" si="20"/>
        <v>0</v>
      </c>
      <c r="AR76">
        <f t="shared" si="21"/>
        <v>32</v>
      </c>
      <c r="AS76">
        <f t="shared" si="22"/>
        <v>0</v>
      </c>
      <c r="AT76">
        <f t="shared" si="23"/>
        <v>0</v>
      </c>
      <c r="AU76">
        <f t="shared" si="24"/>
        <v>0</v>
      </c>
      <c r="AV76">
        <f t="shared" si="25"/>
        <v>0</v>
      </c>
      <c r="AW76">
        <f t="shared" si="26"/>
        <v>0</v>
      </c>
    </row>
    <row r="77" spans="1:49" ht="18.75" customHeight="1">
      <c r="A77" s="14" t="s">
        <v>106</v>
      </c>
      <c r="B77" s="5">
        <v>0</v>
      </c>
      <c r="C77" s="6">
        <v>6</v>
      </c>
      <c r="D77" s="6">
        <v>1</v>
      </c>
      <c r="E77" s="6">
        <v>1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10">
        <v>0</v>
      </c>
      <c r="O77" s="5">
        <v>0</v>
      </c>
      <c r="P77" s="6">
        <v>32</v>
      </c>
      <c r="Q77" s="6">
        <v>3</v>
      </c>
      <c r="R77" s="6">
        <v>2</v>
      </c>
      <c r="S77" s="6">
        <v>1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10">
        <v>0</v>
      </c>
      <c r="AB77" s="5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52">
        <v>0</v>
      </c>
      <c r="AO77">
        <f t="shared" si="18"/>
        <v>7</v>
      </c>
      <c r="AP77">
        <f t="shared" si="19"/>
        <v>1</v>
      </c>
      <c r="AQ77">
        <f t="shared" si="20"/>
        <v>0</v>
      </c>
      <c r="AR77">
        <f t="shared" si="21"/>
        <v>35</v>
      </c>
      <c r="AS77">
        <f t="shared" si="22"/>
        <v>3</v>
      </c>
      <c r="AT77">
        <f t="shared" si="23"/>
        <v>0</v>
      </c>
      <c r="AU77">
        <f t="shared" si="24"/>
        <v>0</v>
      </c>
      <c r="AV77">
        <f t="shared" si="25"/>
        <v>0</v>
      </c>
      <c r="AW77">
        <f t="shared" si="26"/>
        <v>0</v>
      </c>
    </row>
    <row r="78" spans="1:49" ht="18.75" customHeight="1">
      <c r="A78" s="14" t="s">
        <v>107</v>
      </c>
      <c r="B78" s="5">
        <v>1</v>
      </c>
      <c r="C78" s="6">
        <v>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0">
        <v>0</v>
      </c>
      <c r="O78" s="5">
        <v>0</v>
      </c>
      <c r="P78" s="6">
        <v>19</v>
      </c>
      <c r="Q78" s="6">
        <v>4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10">
        <v>0</v>
      </c>
      <c r="AB78" s="5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52">
        <v>0</v>
      </c>
      <c r="AO78">
        <f t="shared" si="18"/>
        <v>9</v>
      </c>
      <c r="AP78">
        <f t="shared" si="19"/>
        <v>0</v>
      </c>
      <c r="AQ78">
        <f t="shared" si="20"/>
        <v>0</v>
      </c>
      <c r="AR78">
        <f t="shared" si="21"/>
        <v>23</v>
      </c>
      <c r="AS78">
        <f t="shared" si="22"/>
        <v>0</v>
      </c>
      <c r="AT78">
        <f t="shared" si="23"/>
        <v>0</v>
      </c>
      <c r="AU78">
        <f t="shared" si="24"/>
        <v>0</v>
      </c>
      <c r="AV78">
        <f t="shared" si="25"/>
        <v>0</v>
      </c>
      <c r="AW78">
        <f t="shared" si="26"/>
        <v>0</v>
      </c>
    </row>
    <row r="79" spans="1:49" ht="18.75" customHeight="1">
      <c r="A79" s="14" t="s">
        <v>108</v>
      </c>
      <c r="B79" s="5">
        <v>0</v>
      </c>
      <c r="C79" s="6">
        <v>5</v>
      </c>
      <c r="D79" s="6">
        <v>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10">
        <v>0</v>
      </c>
      <c r="O79" s="5">
        <v>0</v>
      </c>
      <c r="P79" s="6">
        <v>28</v>
      </c>
      <c r="Q79" s="6">
        <v>5</v>
      </c>
      <c r="R79" s="6">
        <v>1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10">
        <v>0</v>
      </c>
      <c r="AB79" s="5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52">
        <v>0</v>
      </c>
      <c r="AO79">
        <f t="shared" si="18"/>
        <v>6</v>
      </c>
      <c r="AP79">
        <f t="shared" si="19"/>
        <v>0</v>
      </c>
      <c r="AQ79">
        <f t="shared" si="20"/>
        <v>0</v>
      </c>
      <c r="AR79">
        <f t="shared" si="21"/>
        <v>33</v>
      </c>
      <c r="AS79">
        <f t="shared" si="22"/>
        <v>1</v>
      </c>
      <c r="AT79">
        <f t="shared" si="23"/>
        <v>0</v>
      </c>
      <c r="AU79">
        <f t="shared" si="24"/>
        <v>0</v>
      </c>
      <c r="AV79">
        <f t="shared" si="25"/>
        <v>0</v>
      </c>
      <c r="AW79">
        <f t="shared" si="26"/>
        <v>0</v>
      </c>
    </row>
    <row r="80" spans="1:49" ht="18.75" customHeight="1">
      <c r="A80" s="14" t="s">
        <v>109</v>
      </c>
      <c r="B80" s="5">
        <v>0</v>
      </c>
      <c r="C80" s="6">
        <v>1</v>
      </c>
      <c r="D80" s="6">
        <v>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0">
        <v>0</v>
      </c>
      <c r="O80" s="5">
        <v>0</v>
      </c>
      <c r="P80" s="6">
        <v>17</v>
      </c>
      <c r="Q80" s="6">
        <v>2</v>
      </c>
      <c r="R80" s="6">
        <v>1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10">
        <v>0</v>
      </c>
      <c r="AB80" s="5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52">
        <v>0</v>
      </c>
      <c r="AO80">
        <f t="shared" si="18"/>
        <v>2</v>
      </c>
      <c r="AP80">
        <f t="shared" si="19"/>
        <v>0</v>
      </c>
      <c r="AQ80">
        <f t="shared" si="20"/>
        <v>0</v>
      </c>
      <c r="AR80">
        <f t="shared" si="21"/>
        <v>19</v>
      </c>
      <c r="AS80">
        <f t="shared" si="22"/>
        <v>1</v>
      </c>
      <c r="AT80">
        <f t="shared" si="23"/>
        <v>0</v>
      </c>
      <c r="AU80">
        <f t="shared" si="24"/>
        <v>0</v>
      </c>
      <c r="AV80">
        <f t="shared" si="25"/>
        <v>0</v>
      </c>
      <c r="AW80">
        <f t="shared" si="26"/>
        <v>0</v>
      </c>
    </row>
    <row r="81" spans="1:49" ht="18.75" customHeight="1">
      <c r="A81" s="14" t="s">
        <v>110</v>
      </c>
      <c r="B81" s="5">
        <v>0</v>
      </c>
      <c r="C81" s="6">
        <v>7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10">
        <v>0</v>
      </c>
      <c r="O81" s="5">
        <v>0</v>
      </c>
      <c r="P81" s="6">
        <v>23</v>
      </c>
      <c r="Q81" s="6">
        <v>4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10">
        <v>0</v>
      </c>
      <c r="AB81" s="5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52">
        <v>0</v>
      </c>
      <c r="AO81">
        <f t="shared" si="18"/>
        <v>7</v>
      </c>
      <c r="AP81">
        <f t="shared" si="19"/>
        <v>0</v>
      </c>
      <c r="AQ81">
        <f t="shared" si="20"/>
        <v>0</v>
      </c>
      <c r="AR81">
        <f t="shared" si="21"/>
        <v>27</v>
      </c>
      <c r="AS81">
        <f t="shared" si="22"/>
        <v>0</v>
      </c>
      <c r="AT81">
        <f t="shared" si="23"/>
        <v>0</v>
      </c>
      <c r="AU81">
        <f t="shared" si="24"/>
        <v>0</v>
      </c>
      <c r="AV81">
        <f t="shared" si="25"/>
        <v>0</v>
      </c>
      <c r="AW81">
        <f t="shared" si="26"/>
        <v>0</v>
      </c>
    </row>
    <row r="82" spans="1:49" ht="18.75" customHeight="1">
      <c r="A82" s="14" t="s">
        <v>111</v>
      </c>
      <c r="B82" s="5">
        <v>0</v>
      </c>
      <c r="C82" s="6">
        <v>9</v>
      </c>
      <c r="D82" s="6">
        <v>2</v>
      </c>
      <c r="E82" s="6">
        <v>1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10">
        <v>0</v>
      </c>
      <c r="O82" s="5">
        <v>0</v>
      </c>
      <c r="P82" s="6">
        <v>15</v>
      </c>
      <c r="Q82" s="6">
        <v>4</v>
      </c>
      <c r="R82" s="6">
        <v>1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10">
        <v>0</v>
      </c>
      <c r="AB82" s="5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52">
        <v>0</v>
      </c>
      <c r="AO82">
        <f t="shared" si="18"/>
        <v>11</v>
      </c>
      <c r="AP82">
        <f t="shared" si="19"/>
        <v>1</v>
      </c>
      <c r="AQ82">
        <f t="shared" si="20"/>
        <v>0</v>
      </c>
      <c r="AR82">
        <f t="shared" si="21"/>
        <v>19</v>
      </c>
      <c r="AS82">
        <f t="shared" si="22"/>
        <v>1</v>
      </c>
      <c r="AT82">
        <f t="shared" si="23"/>
        <v>0</v>
      </c>
      <c r="AU82">
        <f t="shared" si="24"/>
        <v>0</v>
      </c>
      <c r="AV82">
        <f t="shared" si="25"/>
        <v>0</v>
      </c>
      <c r="AW82">
        <f t="shared" si="26"/>
        <v>0</v>
      </c>
    </row>
    <row r="83" spans="1:49" ht="18.75" customHeight="1">
      <c r="A83" s="14" t="s">
        <v>112</v>
      </c>
      <c r="B83" s="5">
        <v>0</v>
      </c>
      <c r="C83" s="6">
        <v>3</v>
      </c>
      <c r="D83" s="6">
        <v>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0">
        <v>0</v>
      </c>
      <c r="O83" s="5">
        <v>0</v>
      </c>
      <c r="P83" s="6">
        <v>16</v>
      </c>
      <c r="Q83" s="6">
        <v>1</v>
      </c>
      <c r="R83" s="6">
        <v>1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10">
        <v>0</v>
      </c>
      <c r="AB83" s="5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52">
        <v>0</v>
      </c>
      <c r="AO83">
        <f t="shared" si="18"/>
        <v>5</v>
      </c>
      <c r="AP83">
        <f t="shared" si="19"/>
        <v>0</v>
      </c>
      <c r="AQ83">
        <f t="shared" si="20"/>
        <v>0</v>
      </c>
      <c r="AR83">
        <f t="shared" si="21"/>
        <v>17</v>
      </c>
      <c r="AS83">
        <f t="shared" si="22"/>
        <v>1</v>
      </c>
      <c r="AT83">
        <f t="shared" si="23"/>
        <v>0</v>
      </c>
      <c r="AU83">
        <f t="shared" si="24"/>
        <v>0</v>
      </c>
      <c r="AV83">
        <f t="shared" si="25"/>
        <v>0</v>
      </c>
      <c r="AW83">
        <f t="shared" si="26"/>
        <v>0</v>
      </c>
    </row>
    <row r="84" spans="1:49" ht="18.75" customHeight="1">
      <c r="A84" s="14" t="s">
        <v>14</v>
      </c>
      <c r="B84" s="5">
        <v>0</v>
      </c>
      <c r="C84" s="6">
        <v>6</v>
      </c>
      <c r="D84" s="6">
        <v>1</v>
      </c>
      <c r="E84" s="6">
        <v>1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0">
        <v>0</v>
      </c>
      <c r="O84" s="5">
        <v>0</v>
      </c>
      <c r="P84" s="6">
        <v>22</v>
      </c>
      <c r="Q84" s="6">
        <v>1</v>
      </c>
      <c r="R84" s="6">
        <v>0</v>
      </c>
      <c r="S84" s="6">
        <v>0</v>
      </c>
      <c r="T84" s="6"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10">
        <v>0</v>
      </c>
      <c r="AB84" s="5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52">
        <v>0</v>
      </c>
      <c r="AO84">
        <f t="shared" si="18"/>
        <v>7</v>
      </c>
      <c r="AP84">
        <f t="shared" si="19"/>
        <v>1</v>
      </c>
      <c r="AQ84">
        <f t="shared" si="20"/>
        <v>0</v>
      </c>
      <c r="AR84">
        <f t="shared" si="21"/>
        <v>23</v>
      </c>
      <c r="AS84">
        <f t="shared" si="22"/>
        <v>1</v>
      </c>
      <c r="AT84">
        <f t="shared" si="23"/>
        <v>0</v>
      </c>
      <c r="AU84">
        <f t="shared" si="24"/>
        <v>0</v>
      </c>
      <c r="AV84">
        <f t="shared" si="25"/>
        <v>0</v>
      </c>
      <c r="AW84">
        <f t="shared" si="26"/>
        <v>0</v>
      </c>
    </row>
    <row r="85" spans="1:49" ht="18.75" customHeight="1">
      <c r="A85" s="14" t="s">
        <v>15</v>
      </c>
      <c r="B85" s="5">
        <v>0</v>
      </c>
      <c r="C85" s="6">
        <v>8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0">
        <v>0</v>
      </c>
      <c r="O85" s="5">
        <v>0</v>
      </c>
      <c r="P85" s="6">
        <v>14</v>
      </c>
      <c r="Q85" s="6">
        <v>1</v>
      </c>
      <c r="R85" s="6">
        <v>1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10">
        <v>0</v>
      </c>
      <c r="AB85" s="5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52">
        <v>0</v>
      </c>
      <c r="AO85">
        <f t="shared" si="18"/>
        <v>8</v>
      </c>
      <c r="AP85">
        <f t="shared" si="19"/>
        <v>0</v>
      </c>
      <c r="AQ85">
        <f t="shared" si="20"/>
        <v>0</v>
      </c>
      <c r="AR85">
        <f t="shared" si="21"/>
        <v>15</v>
      </c>
      <c r="AS85">
        <f t="shared" si="22"/>
        <v>1</v>
      </c>
      <c r="AT85">
        <f t="shared" si="23"/>
        <v>0</v>
      </c>
      <c r="AU85">
        <f t="shared" si="24"/>
        <v>0</v>
      </c>
      <c r="AV85">
        <f t="shared" si="25"/>
        <v>0</v>
      </c>
      <c r="AW85">
        <f t="shared" si="26"/>
        <v>0</v>
      </c>
    </row>
    <row r="86" spans="1:49" ht="18.75" customHeight="1">
      <c r="A86" s="14" t="s">
        <v>16</v>
      </c>
      <c r="B86" s="5">
        <v>0</v>
      </c>
      <c r="C86" s="6">
        <v>1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0">
        <v>0</v>
      </c>
      <c r="O86" s="5">
        <v>0</v>
      </c>
      <c r="P86" s="6">
        <v>9</v>
      </c>
      <c r="Q86" s="6">
        <v>1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10">
        <v>0</v>
      </c>
      <c r="AB86" s="5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52">
        <v>0</v>
      </c>
      <c r="AO86">
        <f t="shared" si="18"/>
        <v>1</v>
      </c>
      <c r="AP86">
        <f t="shared" si="19"/>
        <v>0</v>
      </c>
      <c r="AQ86">
        <f t="shared" si="20"/>
        <v>0</v>
      </c>
      <c r="AR86">
        <f t="shared" si="21"/>
        <v>10</v>
      </c>
      <c r="AS86">
        <f t="shared" si="22"/>
        <v>0</v>
      </c>
      <c r="AT86">
        <f t="shared" si="23"/>
        <v>0</v>
      </c>
      <c r="AU86">
        <f t="shared" si="24"/>
        <v>0</v>
      </c>
      <c r="AV86">
        <f t="shared" si="25"/>
        <v>0</v>
      </c>
      <c r="AW86">
        <f t="shared" si="26"/>
        <v>0</v>
      </c>
    </row>
    <row r="87" spans="1:49" ht="18.75" customHeight="1">
      <c r="A87" s="14" t="s">
        <v>17</v>
      </c>
      <c r="B87" s="5">
        <v>0</v>
      </c>
      <c r="C87" s="6">
        <v>4</v>
      </c>
      <c r="D87" s="6">
        <v>0</v>
      </c>
      <c r="E87" s="6">
        <v>1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10">
        <v>0</v>
      </c>
      <c r="O87" s="5">
        <v>0</v>
      </c>
      <c r="P87" s="6">
        <v>8</v>
      </c>
      <c r="Q87" s="6">
        <v>2</v>
      </c>
      <c r="R87" s="6">
        <v>1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10">
        <v>0</v>
      </c>
      <c r="AB87" s="5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52">
        <v>0</v>
      </c>
      <c r="AO87">
        <f t="shared" si="18"/>
        <v>4</v>
      </c>
      <c r="AP87">
        <f t="shared" si="19"/>
        <v>1</v>
      </c>
      <c r="AQ87">
        <f t="shared" si="20"/>
        <v>0</v>
      </c>
      <c r="AR87">
        <f t="shared" si="21"/>
        <v>10</v>
      </c>
      <c r="AS87">
        <f t="shared" si="22"/>
        <v>1</v>
      </c>
      <c r="AT87">
        <f t="shared" si="23"/>
        <v>0</v>
      </c>
      <c r="AU87">
        <f t="shared" si="24"/>
        <v>0</v>
      </c>
      <c r="AV87">
        <f t="shared" si="25"/>
        <v>0</v>
      </c>
      <c r="AW87">
        <f t="shared" si="26"/>
        <v>0</v>
      </c>
    </row>
    <row r="88" spans="1:49" ht="18.75" customHeight="1">
      <c r="A88" s="14" t="s">
        <v>18</v>
      </c>
      <c r="B88" s="5">
        <v>0</v>
      </c>
      <c r="C88" s="6">
        <v>4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10">
        <v>0</v>
      </c>
      <c r="O88" s="5">
        <v>0</v>
      </c>
      <c r="P88" s="6">
        <v>8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10">
        <v>0</v>
      </c>
      <c r="AB88" s="5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52">
        <v>0</v>
      </c>
      <c r="AO88">
        <f t="shared" si="18"/>
        <v>4</v>
      </c>
      <c r="AP88">
        <f t="shared" si="19"/>
        <v>0</v>
      </c>
      <c r="AQ88">
        <f t="shared" si="20"/>
        <v>0</v>
      </c>
      <c r="AR88">
        <f t="shared" si="21"/>
        <v>8</v>
      </c>
      <c r="AS88">
        <f t="shared" si="22"/>
        <v>0</v>
      </c>
      <c r="AT88">
        <f t="shared" si="23"/>
        <v>0</v>
      </c>
      <c r="AU88">
        <f t="shared" si="24"/>
        <v>0</v>
      </c>
      <c r="AV88">
        <f t="shared" si="25"/>
        <v>0</v>
      </c>
      <c r="AW88">
        <f t="shared" si="26"/>
        <v>0</v>
      </c>
    </row>
    <row r="89" spans="1:49" ht="18.75" customHeight="1">
      <c r="A89" s="14" t="s">
        <v>19</v>
      </c>
      <c r="B89" s="5">
        <v>0</v>
      </c>
      <c r="C89" s="6">
        <v>2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10">
        <v>0</v>
      </c>
      <c r="O89" s="5">
        <v>0</v>
      </c>
      <c r="P89" s="6">
        <v>6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10">
        <v>0</v>
      </c>
      <c r="AB89" s="5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52">
        <v>0</v>
      </c>
      <c r="AO89">
        <f t="shared" si="18"/>
        <v>2</v>
      </c>
      <c r="AP89">
        <f t="shared" si="19"/>
        <v>0</v>
      </c>
      <c r="AQ89">
        <f t="shared" si="20"/>
        <v>0</v>
      </c>
      <c r="AR89">
        <f t="shared" si="21"/>
        <v>6</v>
      </c>
      <c r="AS89">
        <f t="shared" si="22"/>
        <v>0</v>
      </c>
      <c r="AT89">
        <f t="shared" si="23"/>
        <v>0</v>
      </c>
      <c r="AU89">
        <f t="shared" si="24"/>
        <v>0</v>
      </c>
      <c r="AV89">
        <f t="shared" si="25"/>
        <v>0</v>
      </c>
      <c r="AW89">
        <f t="shared" si="26"/>
        <v>0</v>
      </c>
    </row>
    <row r="90" spans="1:49" ht="18.75" customHeight="1">
      <c r="A90" s="14" t="s">
        <v>20</v>
      </c>
      <c r="B90" s="5">
        <v>0</v>
      </c>
      <c r="C90" s="6">
        <v>1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0">
        <v>0</v>
      </c>
      <c r="O90" s="5">
        <v>0</v>
      </c>
      <c r="P90" s="6">
        <v>11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10">
        <v>0</v>
      </c>
      <c r="AB90" s="5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52">
        <v>0</v>
      </c>
      <c r="AO90">
        <f t="shared" si="18"/>
        <v>1</v>
      </c>
      <c r="AP90">
        <f t="shared" si="19"/>
        <v>0</v>
      </c>
      <c r="AQ90">
        <f t="shared" si="20"/>
        <v>0</v>
      </c>
      <c r="AR90">
        <f t="shared" si="21"/>
        <v>11</v>
      </c>
      <c r="AS90">
        <f t="shared" si="22"/>
        <v>0</v>
      </c>
      <c r="AT90">
        <f t="shared" si="23"/>
        <v>0</v>
      </c>
      <c r="AU90">
        <f t="shared" si="24"/>
        <v>0</v>
      </c>
      <c r="AV90">
        <f t="shared" si="25"/>
        <v>0</v>
      </c>
      <c r="AW90">
        <f t="shared" si="26"/>
        <v>0</v>
      </c>
    </row>
    <row r="91" spans="1:49" ht="18.75" customHeight="1">
      <c r="A91" s="14" t="s">
        <v>21</v>
      </c>
      <c r="B91" s="5">
        <v>0</v>
      </c>
      <c r="C91" s="6">
        <v>1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10">
        <v>0</v>
      </c>
      <c r="O91" s="5">
        <v>0</v>
      </c>
      <c r="P91" s="6">
        <v>8</v>
      </c>
      <c r="Q91" s="6">
        <v>1</v>
      </c>
      <c r="R91" s="6">
        <v>1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10">
        <v>0</v>
      </c>
      <c r="AB91" s="5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52">
        <v>0</v>
      </c>
      <c r="AO91">
        <f t="shared" si="18"/>
        <v>1</v>
      </c>
      <c r="AP91">
        <f t="shared" si="19"/>
        <v>0</v>
      </c>
      <c r="AQ91">
        <f t="shared" si="20"/>
        <v>0</v>
      </c>
      <c r="AR91">
        <f t="shared" si="21"/>
        <v>9</v>
      </c>
      <c r="AS91">
        <f t="shared" si="22"/>
        <v>1</v>
      </c>
      <c r="AT91">
        <f t="shared" si="23"/>
        <v>0</v>
      </c>
      <c r="AU91">
        <f t="shared" si="24"/>
        <v>0</v>
      </c>
      <c r="AV91">
        <f t="shared" si="25"/>
        <v>0</v>
      </c>
      <c r="AW91">
        <f t="shared" si="26"/>
        <v>0</v>
      </c>
    </row>
    <row r="92" spans="1:49" ht="18.75" customHeight="1">
      <c r="A92" s="14" t="s">
        <v>26</v>
      </c>
      <c r="B92" s="5">
        <v>0</v>
      </c>
      <c r="C92" s="6">
        <v>1</v>
      </c>
      <c r="D92" s="6">
        <v>0</v>
      </c>
      <c r="E92" s="6">
        <v>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0">
        <v>0</v>
      </c>
      <c r="O92" s="5">
        <v>0</v>
      </c>
      <c r="P92" s="6">
        <v>7</v>
      </c>
      <c r="Q92" s="6">
        <v>1</v>
      </c>
      <c r="R92" s="6">
        <v>0</v>
      </c>
      <c r="S92" s="6">
        <v>1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10">
        <v>0</v>
      </c>
      <c r="AB92" s="5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52">
        <v>0</v>
      </c>
      <c r="AO92">
        <f t="shared" si="18"/>
        <v>1</v>
      </c>
      <c r="AP92">
        <f t="shared" si="19"/>
        <v>1</v>
      </c>
      <c r="AQ92">
        <f t="shared" si="20"/>
        <v>0</v>
      </c>
      <c r="AR92">
        <f t="shared" si="21"/>
        <v>8</v>
      </c>
      <c r="AS92">
        <f t="shared" si="22"/>
        <v>1</v>
      </c>
      <c r="AT92">
        <f t="shared" si="23"/>
        <v>0</v>
      </c>
      <c r="AU92">
        <f t="shared" si="24"/>
        <v>0</v>
      </c>
      <c r="AV92">
        <f t="shared" si="25"/>
        <v>0</v>
      </c>
      <c r="AW92">
        <f t="shared" si="26"/>
        <v>0</v>
      </c>
    </row>
    <row r="93" spans="1:49" ht="18.75" customHeight="1">
      <c r="A93" s="14" t="s">
        <v>27</v>
      </c>
      <c r="B93" s="5">
        <v>0</v>
      </c>
      <c r="C93" s="6">
        <v>1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10">
        <v>0</v>
      </c>
      <c r="O93" s="5">
        <v>0</v>
      </c>
      <c r="P93" s="6">
        <v>6</v>
      </c>
      <c r="Q93" s="6">
        <v>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10">
        <v>0</v>
      </c>
      <c r="AB93" s="5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52">
        <v>0</v>
      </c>
      <c r="AO93">
        <f t="shared" si="18"/>
        <v>1</v>
      </c>
      <c r="AP93">
        <f t="shared" si="19"/>
        <v>0</v>
      </c>
      <c r="AQ93">
        <f t="shared" si="20"/>
        <v>0</v>
      </c>
      <c r="AR93">
        <f t="shared" si="21"/>
        <v>7</v>
      </c>
      <c r="AS93">
        <f t="shared" si="22"/>
        <v>0</v>
      </c>
      <c r="AT93">
        <f t="shared" si="23"/>
        <v>0</v>
      </c>
      <c r="AU93">
        <f t="shared" si="24"/>
        <v>0</v>
      </c>
      <c r="AV93">
        <f t="shared" si="25"/>
        <v>0</v>
      </c>
      <c r="AW93">
        <f t="shared" si="26"/>
        <v>0</v>
      </c>
    </row>
    <row r="94" spans="1:49" ht="18.75" customHeight="1">
      <c r="A94" s="14" t="s">
        <v>28</v>
      </c>
      <c r="B94" s="5">
        <v>0</v>
      </c>
      <c r="C94" s="6">
        <v>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0">
        <v>0</v>
      </c>
      <c r="O94" s="5">
        <v>0</v>
      </c>
      <c r="P94" s="6">
        <v>2</v>
      </c>
      <c r="Q94" s="6">
        <v>1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10">
        <v>0</v>
      </c>
      <c r="AB94" s="5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52">
        <v>0</v>
      </c>
      <c r="AO94">
        <f t="shared" si="18"/>
        <v>2</v>
      </c>
      <c r="AP94">
        <f t="shared" si="19"/>
        <v>0</v>
      </c>
      <c r="AQ94">
        <f t="shared" si="20"/>
        <v>0</v>
      </c>
      <c r="AR94">
        <f t="shared" si="21"/>
        <v>3</v>
      </c>
      <c r="AS94">
        <f t="shared" si="22"/>
        <v>0</v>
      </c>
      <c r="AT94">
        <f t="shared" si="23"/>
        <v>0</v>
      </c>
      <c r="AU94">
        <f t="shared" si="24"/>
        <v>0</v>
      </c>
      <c r="AV94">
        <f t="shared" si="25"/>
        <v>0</v>
      </c>
      <c r="AW94">
        <f t="shared" si="26"/>
        <v>0</v>
      </c>
    </row>
    <row r="95" spans="1:49" ht="18.75" customHeight="1">
      <c r="A95" s="14" t="s">
        <v>29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0">
        <v>0</v>
      </c>
      <c r="O95" s="5">
        <v>0</v>
      </c>
      <c r="P95" s="6">
        <v>2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10">
        <v>0</v>
      </c>
      <c r="AB95" s="5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52">
        <v>0</v>
      </c>
      <c r="AO95">
        <f t="shared" si="18"/>
        <v>0</v>
      </c>
      <c r="AP95">
        <f t="shared" si="19"/>
        <v>0</v>
      </c>
      <c r="AQ95">
        <f t="shared" si="20"/>
        <v>0</v>
      </c>
      <c r="AR95">
        <f t="shared" si="21"/>
        <v>2</v>
      </c>
      <c r="AS95">
        <f t="shared" si="22"/>
        <v>0</v>
      </c>
      <c r="AT95">
        <f t="shared" si="23"/>
        <v>0</v>
      </c>
      <c r="AU95">
        <f t="shared" si="24"/>
        <v>0</v>
      </c>
      <c r="AV95">
        <f t="shared" si="25"/>
        <v>0</v>
      </c>
      <c r="AW95">
        <f t="shared" si="26"/>
        <v>0</v>
      </c>
    </row>
    <row r="96" spans="1:49" ht="18.75" customHeight="1">
      <c r="A96" s="14" t="s">
        <v>30</v>
      </c>
      <c r="B96" s="5">
        <v>0</v>
      </c>
      <c r="C96" s="6">
        <v>0</v>
      </c>
      <c r="D96" s="6">
        <v>0</v>
      </c>
      <c r="E96" s="6">
        <v>1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10">
        <v>0</v>
      </c>
      <c r="O96" s="5">
        <v>0</v>
      </c>
      <c r="P96" s="6">
        <v>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10">
        <v>0</v>
      </c>
      <c r="AB96" s="5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52">
        <v>0</v>
      </c>
      <c r="AO96">
        <f t="shared" si="18"/>
        <v>0</v>
      </c>
      <c r="AP96">
        <f t="shared" si="19"/>
        <v>1</v>
      </c>
      <c r="AQ96">
        <f t="shared" si="20"/>
        <v>0</v>
      </c>
      <c r="AR96">
        <f t="shared" si="21"/>
        <v>1</v>
      </c>
      <c r="AS96">
        <f t="shared" si="22"/>
        <v>0</v>
      </c>
      <c r="AT96">
        <f t="shared" si="23"/>
        <v>0</v>
      </c>
      <c r="AU96">
        <f t="shared" si="24"/>
        <v>0</v>
      </c>
      <c r="AV96">
        <f t="shared" si="25"/>
        <v>0</v>
      </c>
      <c r="AW96">
        <f t="shared" si="26"/>
        <v>0</v>
      </c>
    </row>
    <row r="97" spans="1:49" ht="18.75" customHeight="1">
      <c r="A97" s="14" t="s">
        <v>31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10">
        <v>0</v>
      </c>
      <c r="O97" s="5">
        <v>0</v>
      </c>
      <c r="P97" s="6">
        <v>4</v>
      </c>
      <c r="Q97" s="6">
        <v>1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10">
        <v>0</v>
      </c>
      <c r="AB97" s="5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52">
        <v>0</v>
      </c>
      <c r="AO97">
        <f t="shared" si="18"/>
        <v>0</v>
      </c>
      <c r="AP97">
        <f t="shared" si="19"/>
        <v>0</v>
      </c>
      <c r="AQ97">
        <f t="shared" si="20"/>
        <v>0</v>
      </c>
      <c r="AR97">
        <f t="shared" si="21"/>
        <v>5</v>
      </c>
      <c r="AS97">
        <f t="shared" si="22"/>
        <v>0</v>
      </c>
      <c r="AT97">
        <f t="shared" si="23"/>
        <v>0</v>
      </c>
      <c r="AU97">
        <f t="shared" si="24"/>
        <v>0</v>
      </c>
      <c r="AV97">
        <f t="shared" si="25"/>
        <v>0</v>
      </c>
      <c r="AW97">
        <f t="shared" si="26"/>
        <v>0</v>
      </c>
    </row>
    <row r="98" spans="1:49" ht="18.75" customHeight="1">
      <c r="A98" s="14" t="s">
        <v>192</v>
      </c>
      <c r="B98" s="5">
        <v>0</v>
      </c>
      <c r="C98" s="6">
        <v>1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10">
        <v>0</v>
      </c>
      <c r="O98" s="5">
        <v>0</v>
      </c>
      <c r="P98" s="6">
        <v>1</v>
      </c>
      <c r="Q98" s="6">
        <v>1</v>
      </c>
      <c r="R98" s="6">
        <v>0</v>
      </c>
      <c r="S98" s="6">
        <v>0</v>
      </c>
      <c r="T98" s="6">
        <v>0</v>
      </c>
      <c r="U98" s="6">
        <v>0</v>
      </c>
      <c r="V98" s="6">
        <v>1</v>
      </c>
      <c r="W98" s="6">
        <v>0</v>
      </c>
      <c r="X98" s="6">
        <v>0</v>
      </c>
      <c r="Y98" s="6">
        <v>0</v>
      </c>
      <c r="Z98" s="6">
        <v>0</v>
      </c>
      <c r="AA98" s="10">
        <v>0</v>
      </c>
      <c r="AB98" s="5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52">
        <v>0</v>
      </c>
      <c r="AO98">
        <f t="shared" si="18"/>
        <v>1</v>
      </c>
      <c r="AP98">
        <f t="shared" si="19"/>
        <v>0</v>
      </c>
      <c r="AQ98">
        <f t="shared" si="20"/>
        <v>0</v>
      </c>
      <c r="AR98">
        <f t="shared" si="21"/>
        <v>2</v>
      </c>
      <c r="AS98">
        <f t="shared" si="22"/>
        <v>0</v>
      </c>
      <c r="AT98">
        <f t="shared" si="23"/>
        <v>1</v>
      </c>
      <c r="AU98">
        <f t="shared" si="24"/>
        <v>0</v>
      </c>
      <c r="AV98">
        <f t="shared" si="25"/>
        <v>0</v>
      </c>
      <c r="AW98">
        <f t="shared" si="26"/>
        <v>0</v>
      </c>
    </row>
    <row r="99" spans="1:49">
      <c r="A99" s="7" t="s">
        <v>122</v>
      </c>
      <c r="B99" s="8">
        <f t="shared" ref="B99:AW99" si="27">SUM(B3:B98)</f>
        <v>2</v>
      </c>
      <c r="C99" s="8">
        <f t="shared" si="27"/>
        <v>416</v>
      </c>
      <c r="D99" s="8">
        <f t="shared" si="27"/>
        <v>89</v>
      </c>
      <c r="E99" s="8">
        <f t="shared" si="27"/>
        <v>27</v>
      </c>
      <c r="F99" s="8">
        <f t="shared" si="27"/>
        <v>15</v>
      </c>
      <c r="G99" s="8">
        <f t="shared" si="27"/>
        <v>5</v>
      </c>
      <c r="H99" s="8">
        <f t="shared" si="27"/>
        <v>0</v>
      </c>
      <c r="I99" s="8">
        <f t="shared" si="27"/>
        <v>5</v>
      </c>
      <c r="J99" s="8">
        <f t="shared" si="27"/>
        <v>3</v>
      </c>
      <c r="K99" s="8">
        <f t="shared" si="27"/>
        <v>1</v>
      </c>
      <c r="L99" s="8">
        <f t="shared" si="27"/>
        <v>0</v>
      </c>
      <c r="M99" s="8">
        <f t="shared" si="27"/>
        <v>0</v>
      </c>
      <c r="N99" s="8">
        <f t="shared" si="27"/>
        <v>0</v>
      </c>
      <c r="O99" s="8">
        <f t="shared" si="27"/>
        <v>15</v>
      </c>
      <c r="P99" s="8">
        <f t="shared" si="27"/>
        <v>1563</v>
      </c>
      <c r="Q99" s="8">
        <f t="shared" si="27"/>
        <v>255</v>
      </c>
      <c r="R99" s="8">
        <f t="shared" si="27"/>
        <v>52</v>
      </c>
      <c r="S99" s="8">
        <f t="shared" si="27"/>
        <v>56</v>
      </c>
      <c r="T99" s="8">
        <f t="shared" si="27"/>
        <v>18</v>
      </c>
      <c r="U99" s="8">
        <f t="shared" si="27"/>
        <v>7</v>
      </c>
      <c r="V99" s="8">
        <f t="shared" si="27"/>
        <v>11</v>
      </c>
      <c r="W99" s="8">
        <f t="shared" si="27"/>
        <v>36</v>
      </c>
      <c r="X99" s="8">
        <f t="shared" si="27"/>
        <v>6</v>
      </c>
      <c r="Y99" s="8">
        <f t="shared" si="27"/>
        <v>0</v>
      </c>
      <c r="Z99" s="8">
        <f t="shared" si="27"/>
        <v>0</v>
      </c>
      <c r="AA99" s="8">
        <f t="shared" si="27"/>
        <v>0</v>
      </c>
      <c r="AB99" s="8">
        <f t="shared" si="27"/>
        <v>0</v>
      </c>
      <c r="AC99" s="8">
        <f t="shared" si="27"/>
        <v>1</v>
      </c>
      <c r="AD99" s="8">
        <f t="shared" si="27"/>
        <v>0</v>
      </c>
      <c r="AE99" s="8">
        <f t="shared" si="27"/>
        <v>0</v>
      </c>
      <c r="AF99" s="8">
        <f t="shared" si="27"/>
        <v>0</v>
      </c>
      <c r="AG99" s="8">
        <f t="shared" si="27"/>
        <v>0</v>
      </c>
      <c r="AH99" s="8">
        <f t="shared" si="27"/>
        <v>0</v>
      </c>
      <c r="AI99" s="8">
        <f t="shared" si="27"/>
        <v>0</v>
      </c>
      <c r="AJ99" s="8">
        <f t="shared" si="27"/>
        <v>0</v>
      </c>
      <c r="AK99" s="8">
        <f t="shared" si="27"/>
        <v>0</v>
      </c>
      <c r="AL99" s="8">
        <f t="shared" si="27"/>
        <v>0</v>
      </c>
      <c r="AM99" s="8">
        <f t="shared" si="27"/>
        <v>0</v>
      </c>
      <c r="AN99" s="8">
        <f t="shared" si="27"/>
        <v>0</v>
      </c>
      <c r="AO99" s="8">
        <f t="shared" si="27"/>
        <v>507</v>
      </c>
      <c r="AP99" s="8">
        <f>SUM(AP3:AP98)</f>
        <v>47</v>
      </c>
      <c r="AQ99" s="8">
        <f t="shared" si="27"/>
        <v>9</v>
      </c>
      <c r="AR99" s="8">
        <f t="shared" si="27"/>
        <v>1833</v>
      </c>
      <c r="AS99" s="8">
        <f t="shared" si="27"/>
        <v>133</v>
      </c>
      <c r="AT99" s="8">
        <f t="shared" si="27"/>
        <v>53</v>
      </c>
      <c r="AU99" s="8">
        <f t="shared" si="27"/>
        <v>1</v>
      </c>
      <c r="AV99" s="8">
        <f t="shared" si="27"/>
        <v>0</v>
      </c>
      <c r="AW99" s="8">
        <f t="shared" si="27"/>
        <v>0</v>
      </c>
    </row>
    <row r="100" spans="1:49">
      <c r="A100" s="7" t="s">
        <v>123</v>
      </c>
      <c r="B100" s="8">
        <f>SUM(B31:B38)</f>
        <v>0</v>
      </c>
      <c r="C100" s="8">
        <f t="shared" ref="C100:AW100" si="28">SUM(C31:C38)</f>
        <v>43</v>
      </c>
      <c r="D100" s="8">
        <f t="shared" si="28"/>
        <v>9</v>
      </c>
      <c r="E100" s="8">
        <f t="shared" si="28"/>
        <v>4</v>
      </c>
      <c r="F100" s="8">
        <f t="shared" si="28"/>
        <v>1</v>
      </c>
      <c r="G100" s="8">
        <f t="shared" si="28"/>
        <v>1</v>
      </c>
      <c r="H100" s="8">
        <f t="shared" si="28"/>
        <v>0</v>
      </c>
      <c r="I100" s="8">
        <f t="shared" si="28"/>
        <v>1</v>
      </c>
      <c r="J100" s="8">
        <f t="shared" si="28"/>
        <v>0</v>
      </c>
      <c r="K100" s="8">
        <f t="shared" si="28"/>
        <v>0</v>
      </c>
      <c r="L100" s="8">
        <f t="shared" si="28"/>
        <v>0</v>
      </c>
      <c r="M100" s="8">
        <f t="shared" si="28"/>
        <v>0</v>
      </c>
      <c r="N100" s="8">
        <f t="shared" si="28"/>
        <v>0</v>
      </c>
      <c r="O100" s="8">
        <f t="shared" si="28"/>
        <v>1</v>
      </c>
      <c r="P100" s="8">
        <f t="shared" si="28"/>
        <v>186</v>
      </c>
      <c r="Q100" s="8">
        <f t="shared" si="28"/>
        <v>39</v>
      </c>
      <c r="R100" s="8">
        <f t="shared" si="28"/>
        <v>10</v>
      </c>
      <c r="S100" s="8">
        <f t="shared" si="28"/>
        <v>6</v>
      </c>
      <c r="T100" s="8">
        <f t="shared" si="28"/>
        <v>3</v>
      </c>
      <c r="U100" s="8">
        <f t="shared" si="28"/>
        <v>0</v>
      </c>
      <c r="V100" s="8">
        <f t="shared" si="28"/>
        <v>1</v>
      </c>
      <c r="W100" s="8">
        <f t="shared" si="28"/>
        <v>3</v>
      </c>
      <c r="X100" s="8">
        <f t="shared" si="28"/>
        <v>1</v>
      </c>
      <c r="Y100" s="8">
        <f t="shared" si="28"/>
        <v>0</v>
      </c>
      <c r="Z100" s="8">
        <f t="shared" si="28"/>
        <v>0</v>
      </c>
      <c r="AA100" s="8">
        <f t="shared" si="28"/>
        <v>0</v>
      </c>
      <c r="AB100" s="8">
        <f t="shared" si="28"/>
        <v>0</v>
      </c>
      <c r="AC100" s="8">
        <f t="shared" si="28"/>
        <v>0</v>
      </c>
      <c r="AD100" s="8">
        <f t="shared" si="28"/>
        <v>0</v>
      </c>
      <c r="AE100" s="8">
        <f t="shared" si="28"/>
        <v>0</v>
      </c>
      <c r="AF100" s="8">
        <f t="shared" si="28"/>
        <v>0</v>
      </c>
      <c r="AG100" s="8">
        <f t="shared" si="28"/>
        <v>0</v>
      </c>
      <c r="AH100" s="8">
        <f t="shared" si="28"/>
        <v>0</v>
      </c>
      <c r="AI100" s="8">
        <f t="shared" si="28"/>
        <v>0</v>
      </c>
      <c r="AJ100" s="8">
        <f t="shared" si="28"/>
        <v>0</v>
      </c>
      <c r="AK100" s="8">
        <f t="shared" si="28"/>
        <v>0</v>
      </c>
      <c r="AL100" s="8">
        <f t="shared" si="28"/>
        <v>0</v>
      </c>
      <c r="AM100" s="8">
        <f t="shared" si="28"/>
        <v>0</v>
      </c>
      <c r="AN100" s="8">
        <f t="shared" si="28"/>
        <v>0</v>
      </c>
      <c r="AO100" s="8">
        <f t="shared" si="28"/>
        <v>52</v>
      </c>
      <c r="AP100" s="8">
        <f t="shared" si="28"/>
        <v>6</v>
      </c>
      <c r="AQ100" s="8">
        <f t="shared" si="28"/>
        <v>1</v>
      </c>
      <c r="AR100" s="8">
        <f t="shared" si="28"/>
        <v>226</v>
      </c>
      <c r="AS100" s="8">
        <f t="shared" si="28"/>
        <v>19</v>
      </c>
      <c r="AT100" s="8">
        <f t="shared" si="28"/>
        <v>5</v>
      </c>
      <c r="AU100" s="8">
        <f t="shared" si="28"/>
        <v>0</v>
      </c>
      <c r="AV100" s="8">
        <f t="shared" si="28"/>
        <v>0</v>
      </c>
      <c r="AW100" s="8">
        <f t="shared" si="28"/>
        <v>0</v>
      </c>
    </row>
    <row r="101" spans="1:49" ht="15" thickBot="1">
      <c r="A101" s="7" t="s">
        <v>124</v>
      </c>
      <c r="B101" s="8">
        <f>SUM(B67:B74)</f>
        <v>1</v>
      </c>
      <c r="C101" s="8">
        <f t="shared" ref="C101:AW101" si="29">SUM(C67:C74)</f>
        <v>100</v>
      </c>
      <c r="D101" s="8">
        <f t="shared" si="29"/>
        <v>24</v>
      </c>
      <c r="E101" s="8">
        <f t="shared" si="29"/>
        <v>4</v>
      </c>
      <c r="F101" s="8">
        <f t="shared" si="29"/>
        <v>3</v>
      </c>
      <c r="G101" s="8">
        <f t="shared" si="29"/>
        <v>0</v>
      </c>
      <c r="H101" s="8">
        <f t="shared" si="29"/>
        <v>0</v>
      </c>
      <c r="I101" s="8">
        <f t="shared" si="29"/>
        <v>0</v>
      </c>
      <c r="J101" s="8">
        <f t="shared" si="29"/>
        <v>1</v>
      </c>
      <c r="K101" s="8">
        <f t="shared" si="29"/>
        <v>0</v>
      </c>
      <c r="L101" s="8">
        <f t="shared" si="29"/>
        <v>0</v>
      </c>
      <c r="M101" s="8">
        <f t="shared" si="29"/>
        <v>0</v>
      </c>
      <c r="N101" s="8">
        <f t="shared" si="29"/>
        <v>0</v>
      </c>
      <c r="O101" s="8">
        <f t="shared" si="29"/>
        <v>3</v>
      </c>
      <c r="P101" s="8">
        <f t="shared" si="29"/>
        <v>362</v>
      </c>
      <c r="Q101" s="8">
        <f t="shared" si="29"/>
        <v>32</v>
      </c>
      <c r="R101" s="8">
        <f t="shared" si="29"/>
        <v>11</v>
      </c>
      <c r="S101" s="8">
        <f t="shared" si="29"/>
        <v>7</v>
      </c>
      <c r="T101" s="8">
        <f t="shared" si="29"/>
        <v>1</v>
      </c>
      <c r="U101" s="8">
        <f t="shared" si="29"/>
        <v>1</v>
      </c>
      <c r="V101" s="8">
        <f t="shared" si="29"/>
        <v>1</v>
      </c>
      <c r="W101" s="8">
        <f t="shared" si="29"/>
        <v>2</v>
      </c>
      <c r="X101" s="8">
        <f t="shared" si="29"/>
        <v>0</v>
      </c>
      <c r="Y101" s="8">
        <f t="shared" si="29"/>
        <v>0</v>
      </c>
      <c r="Z101" s="8">
        <f t="shared" si="29"/>
        <v>0</v>
      </c>
      <c r="AA101" s="8">
        <f t="shared" si="29"/>
        <v>0</v>
      </c>
      <c r="AB101" s="8">
        <f t="shared" si="29"/>
        <v>0</v>
      </c>
      <c r="AC101" s="8">
        <f t="shared" si="29"/>
        <v>1</v>
      </c>
      <c r="AD101" s="8">
        <f t="shared" si="29"/>
        <v>0</v>
      </c>
      <c r="AE101" s="8">
        <f t="shared" si="29"/>
        <v>0</v>
      </c>
      <c r="AF101" s="8">
        <f t="shared" si="29"/>
        <v>0</v>
      </c>
      <c r="AG101" s="8">
        <f t="shared" si="29"/>
        <v>0</v>
      </c>
      <c r="AH101" s="8">
        <f t="shared" si="29"/>
        <v>0</v>
      </c>
      <c r="AI101" s="8">
        <f t="shared" si="29"/>
        <v>0</v>
      </c>
      <c r="AJ101" s="8">
        <f t="shared" si="29"/>
        <v>0</v>
      </c>
      <c r="AK101" s="8">
        <f t="shared" si="29"/>
        <v>0</v>
      </c>
      <c r="AL101" s="8">
        <f t="shared" si="29"/>
        <v>0</v>
      </c>
      <c r="AM101" s="8">
        <f t="shared" si="29"/>
        <v>0</v>
      </c>
      <c r="AN101" s="8">
        <f t="shared" si="29"/>
        <v>0</v>
      </c>
      <c r="AO101" s="8">
        <f t="shared" si="29"/>
        <v>125</v>
      </c>
      <c r="AP101" s="8">
        <f t="shared" si="29"/>
        <v>7</v>
      </c>
      <c r="AQ101" s="8">
        <f t="shared" si="29"/>
        <v>1</v>
      </c>
      <c r="AR101" s="8">
        <f t="shared" si="29"/>
        <v>397</v>
      </c>
      <c r="AS101" s="8">
        <f t="shared" si="29"/>
        <v>20</v>
      </c>
      <c r="AT101" s="8">
        <f t="shared" si="29"/>
        <v>3</v>
      </c>
      <c r="AU101" s="8">
        <f t="shared" si="29"/>
        <v>1</v>
      </c>
      <c r="AV101" s="8">
        <f t="shared" si="29"/>
        <v>0</v>
      </c>
      <c r="AW101" s="8">
        <f t="shared" si="29"/>
        <v>0</v>
      </c>
    </row>
    <row r="102" spans="1:49" ht="18.75" customHeight="1" thickBot="1">
      <c r="A102" s="3" t="s">
        <v>0</v>
      </c>
      <c r="B102" s="11" t="s">
        <v>1</v>
      </c>
      <c r="C102" s="4" t="s">
        <v>2</v>
      </c>
      <c r="D102" s="4" t="s">
        <v>3</v>
      </c>
      <c r="E102" s="4" t="s">
        <v>4</v>
      </c>
      <c r="F102" s="4" t="s">
        <v>5</v>
      </c>
      <c r="G102" s="4" t="s">
        <v>6</v>
      </c>
      <c r="H102" s="4" t="s">
        <v>7</v>
      </c>
      <c r="I102" s="4" t="s">
        <v>8</v>
      </c>
      <c r="J102" s="4" t="s">
        <v>9</v>
      </c>
      <c r="K102" s="4" t="s">
        <v>10</v>
      </c>
      <c r="L102" s="4" t="s">
        <v>11</v>
      </c>
      <c r="M102" s="4" t="s">
        <v>12</v>
      </c>
      <c r="N102" s="9" t="s">
        <v>13</v>
      </c>
      <c r="O102" s="12" t="s">
        <v>22</v>
      </c>
      <c r="P102" s="4" t="s">
        <v>2</v>
      </c>
      <c r="Q102" s="4" t="s">
        <v>3</v>
      </c>
      <c r="R102" s="4" t="s">
        <v>4</v>
      </c>
      <c r="S102" s="4" t="s">
        <v>5</v>
      </c>
      <c r="T102" s="4" t="s">
        <v>6</v>
      </c>
      <c r="U102" s="4" t="s">
        <v>7</v>
      </c>
      <c r="V102" s="4" t="s">
        <v>8</v>
      </c>
      <c r="W102" s="4" t="s">
        <v>9</v>
      </c>
      <c r="X102" s="4" t="s">
        <v>10</v>
      </c>
      <c r="Y102" s="4" t="s">
        <v>11</v>
      </c>
      <c r="Z102" s="4" t="s">
        <v>12</v>
      </c>
      <c r="AA102" s="9" t="s">
        <v>13</v>
      </c>
      <c r="AB102" s="12" t="s">
        <v>1</v>
      </c>
      <c r="AC102" s="4" t="s">
        <v>2</v>
      </c>
      <c r="AD102" s="4" t="s">
        <v>3</v>
      </c>
      <c r="AE102" s="4" t="s">
        <v>4</v>
      </c>
      <c r="AF102" s="4" t="s">
        <v>5</v>
      </c>
      <c r="AG102" s="4" t="s">
        <v>6</v>
      </c>
      <c r="AH102" s="4" t="s">
        <v>7</v>
      </c>
      <c r="AI102" s="4" t="s">
        <v>8</v>
      </c>
      <c r="AJ102" s="4" t="s">
        <v>9</v>
      </c>
      <c r="AK102" s="4" t="s">
        <v>10</v>
      </c>
      <c r="AL102" s="4" t="s">
        <v>11</v>
      </c>
      <c r="AM102" s="4" t="s">
        <v>12</v>
      </c>
      <c r="AN102" s="13" t="s">
        <v>13</v>
      </c>
      <c r="AO102" s="16" t="s">
        <v>119</v>
      </c>
      <c r="AP102" s="17" t="s">
        <v>120</v>
      </c>
      <c r="AQ102" s="17" t="s">
        <v>121</v>
      </c>
      <c r="AR102" s="16" t="s">
        <v>119</v>
      </c>
      <c r="AS102" s="17" t="s">
        <v>120</v>
      </c>
      <c r="AT102" s="17" t="s">
        <v>121</v>
      </c>
      <c r="AU102" s="16" t="s">
        <v>119</v>
      </c>
      <c r="AV102" s="17" t="s">
        <v>120</v>
      </c>
      <c r="AW102" s="17" t="s">
        <v>121</v>
      </c>
    </row>
    <row r="103" spans="1:49" ht="18.75" customHeight="1" thickBot="1">
      <c r="A103" s="1"/>
      <c r="B103" s="65" t="str">
        <f>B1</f>
        <v>South to West (Left)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  <c r="O103" s="63" t="str">
        <f>O1</f>
        <v>South to North (Straight)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4"/>
      <c r="AB103" s="62" t="str">
        <f>AB1</f>
        <v>South to South (U turn)</v>
      </c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2" t="str">
        <f>B103</f>
        <v>South to West (Left)</v>
      </c>
      <c r="AP103" s="63"/>
      <c r="AQ103" s="63"/>
      <c r="AR103" s="62" t="str">
        <f>O103</f>
        <v>South to North (Straight)</v>
      </c>
      <c r="AS103" s="63"/>
      <c r="AT103" s="63"/>
      <c r="AU103" s="62" t="str">
        <f>AB103</f>
        <v>South to South (U turn)</v>
      </c>
      <c r="AV103" s="63"/>
      <c r="AW103" s="63"/>
    </row>
  </sheetData>
  <mergeCells count="12">
    <mergeCell ref="AR1:AT1"/>
    <mergeCell ref="AU1:AW1"/>
    <mergeCell ref="B103:N103"/>
    <mergeCell ref="O103:AA103"/>
    <mergeCell ref="AB103:AN103"/>
    <mergeCell ref="AO103:AQ103"/>
    <mergeCell ref="AR103:AT103"/>
    <mergeCell ref="AU103:AW103"/>
    <mergeCell ref="B1:N1"/>
    <mergeCell ref="O1:AA1"/>
    <mergeCell ref="AB1:AN1"/>
    <mergeCell ref="AO1:A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03"/>
  <sheetViews>
    <sheetView showGridLines="0" zoomScale="90" zoomScaleNormal="90" workbookViewId="0">
      <pane xSplit="1" ySplit="2" topLeftCell="B3" activePane="bottomRight" state="frozen"/>
      <selection activeCell="BE7" sqref="BE7"/>
      <selection pane="topRight" activeCell="BE7" sqref="BE7"/>
      <selection pane="bottomLeft" activeCell="BE7" sqref="BE7"/>
      <selection pane="bottomRight" sqref="A1:AN98"/>
    </sheetView>
  </sheetViews>
  <sheetFormatPr defaultRowHeight="14.4"/>
  <cols>
    <col min="1" max="1" width="24.6640625" style="7" bestFit="1" customWidth="1"/>
    <col min="2" max="2" width="4.109375" style="8" bestFit="1" customWidth="1"/>
    <col min="3" max="10" width="4.109375" style="2" bestFit="1" customWidth="1"/>
    <col min="11" max="13" width="5" style="2" bestFit="1" customWidth="1"/>
    <col min="14" max="14" width="4" style="2" bestFit="1" customWidth="1"/>
    <col min="15" max="15" width="4.109375" style="8" bestFit="1" customWidth="1"/>
    <col min="16" max="23" width="4.109375" style="2" bestFit="1" customWidth="1"/>
    <col min="24" max="26" width="5" style="2" bestFit="1" customWidth="1"/>
    <col min="27" max="27" width="4" style="2" bestFit="1" customWidth="1"/>
    <col min="28" max="28" width="4.109375" style="8" bestFit="1" customWidth="1"/>
    <col min="29" max="36" width="4.109375" style="2" bestFit="1" customWidth="1"/>
    <col min="37" max="39" width="5" style="2" bestFit="1" customWidth="1"/>
    <col min="40" max="40" width="4" style="2" bestFit="1" customWidth="1"/>
    <col min="41" max="41" width="5" bestFit="1" customWidth="1"/>
    <col min="42" max="42" width="5.44140625" bestFit="1" customWidth="1"/>
    <col min="43" max="43" width="3.109375" bestFit="1" customWidth="1"/>
    <col min="44" max="44" width="5" bestFit="1" customWidth="1"/>
    <col min="45" max="45" width="5.44140625" bestFit="1" customWidth="1"/>
    <col min="46" max="46" width="3.109375" bestFit="1" customWidth="1"/>
    <col min="47" max="47" width="5" bestFit="1" customWidth="1"/>
    <col min="48" max="48" width="5.44140625" bestFit="1" customWidth="1"/>
    <col min="49" max="49" width="3.109375" bestFit="1" customWidth="1"/>
  </cols>
  <sheetData>
    <row r="1" spans="1:49" ht="18.75" customHeight="1" thickBot="1">
      <c r="A1" s="48"/>
      <c r="B1" s="65" t="s">
        <v>24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2" t="s">
        <v>117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2" t="s">
        <v>25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2" t="str">
        <f>B1</f>
        <v>West to North (Left)</v>
      </c>
      <c r="AP1" s="63"/>
      <c r="AQ1" s="63"/>
      <c r="AR1" s="62" t="str">
        <f>O1</f>
        <v>West to South (Right)</v>
      </c>
      <c r="AS1" s="63"/>
      <c r="AT1" s="63"/>
      <c r="AU1" s="62" t="str">
        <f>AB1</f>
        <v>West to West (U turn)</v>
      </c>
      <c r="AV1" s="63"/>
      <c r="AW1" s="63"/>
    </row>
    <row r="2" spans="1:49" ht="18.75" customHeight="1" thickBot="1">
      <c r="A2" s="3" t="s">
        <v>0</v>
      </c>
      <c r="B2" s="1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9" t="s">
        <v>201</v>
      </c>
      <c r="O2" s="12" t="s">
        <v>1</v>
      </c>
      <c r="P2" s="4" t="s">
        <v>2</v>
      </c>
      <c r="Q2" s="4" t="s">
        <v>3</v>
      </c>
      <c r="R2" s="4" t="s">
        <v>4</v>
      </c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 t="s">
        <v>12</v>
      </c>
      <c r="AA2" s="9" t="s">
        <v>201</v>
      </c>
      <c r="AB2" s="12" t="s">
        <v>1</v>
      </c>
      <c r="AC2" s="4" t="s">
        <v>2</v>
      </c>
      <c r="AD2" s="4" t="s">
        <v>3</v>
      </c>
      <c r="AE2" s="4" t="s">
        <v>4</v>
      </c>
      <c r="AF2" s="4" t="s">
        <v>5</v>
      </c>
      <c r="AG2" s="4" t="s">
        <v>6</v>
      </c>
      <c r="AH2" s="4" t="s">
        <v>7</v>
      </c>
      <c r="AI2" s="4" t="s">
        <v>8</v>
      </c>
      <c r="AJ2" s="4" t="s">
        <v>9</v>
      </c>
      <c r="AK2" s="4" t="s">
        <v>10</v>
      </c>
      <c r="AL2" s="4" t="s">
        <v>11</v>
      </c>
      <c r="AM2" s="4" t="s">
        <v>12</v>
      </c>
      <c r="AN2" s="9" t="s">
        <v>201</v>
      </c>
      <c r="AO2" s="16" t="s">
        <v>119</v>
      </c>
      <c r="AP2" s="17" t="s">
        <v>120</v>
      </c>
      <c r="AQ2" s="17" t="s">
        <v>121</v>
      </c>
      <c r="AR2" s="16" t="s">
        <v>119</v>
      </c>
      <c r="AS2" s="17" t="s">
        <v>120</v>
      </c>
      <c r="AT2" s="17" t="s">
        <v>121</v>
      </c>
      <c r="AU2" s="16" t="s">
        <v>119</v>
      </c>
      <c r="AV2" s="17" t="s">
        <v>120</v>
      </c>
      <c r="AW2" s="17" t="s">
        <v>121</v>
      </c>
    </row>
    <row r="3" spans="1:49" ht="18.75" customHeight="1">
      <c r="A3" s="15" t="s">
        <v>32</v>
      </c>
      <c r="B3" s="5">
        <v>0</v>
      </c>
      <c r="C3" s="6">
        <v>1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10">
        <v>0</v>
      </c>
      <c r="O3" s="5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10">
        <v>0</v>
      </c>
      <c r="AB3" s="5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52">
        <v>0</v>
      </c>
      <c r="AO3">
        <f t="shared" ref="AO3:AO34" si="0">SUM(B3:D3)</f>
        <v>1</v>
      </c>
      <c r="AP3">
        <f t="shared" ref="AP3:AP34" si="1">SUM(E3:H3)</f>
        <v>0</v>
      </c>
      <c r="AQ3">
        <f t="shared" ref="AQ3:AQ34" si="2">SUM(I3:N3)</f>
        <v>0</v>
      </c>
      <c r="AR3">
        <f t="shared" ref="AR3:AR34" si="3">SUM(O3:Q3)</f>
        <v>0</v>
      </c>
      <c r="AS3">
        <f t="shared" ref="AS3:AS34" si="4">SUM(R3:U3)</f>
        <v>0</v>
      </c>
      <c r="AT3">
        <f t="shared" ref="AT3:AT34" si="5">SUM(V3:AA3)</f>
        <v>0</v>
      </c>
      <c r="AU3">
        <f t="shared" ref="AU3:AU34" si="6">SUM(AB3:AD3)</f>
        <v>0</v>
      </c>
      <c r="AV3">
        <f t="shared" ref="AV3:AV34" si="7">SUM(AE3:AH3)</f>
        <v>0</v>
      </c>
      <c r="AW3">
        <f t="shared" ref="AW3:AW34" si="8">SUM(AI3:AN3)</f>
        <v>0</v>
      </c>
    </row>
    <row r="4" spans="1:49" ht="18.75" customHeight="1">
      <c r="A4" s="14" t="s">
        <v>33</v>
      </c>
      <c r="B4" s="5">
        <v>0</v>
      </c>
      <c r="C4" s="6">
        <v>2</v>
      </c>
      <c r="D4" s="6">
        <v>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10">
        <v>0</v>
      </c>
      <c r="O4" s="5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10">
        <v>0</v>
      </c>
      <c r="AB4" s="5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52">
        <v>0</v>
      </c>
      <c r="AO4">
        <f t="shared" si="0"/>
        <v>3</v>
      </c>
      <c r="AP4">
        <f t="shared" si="1"/>
        <v>0</v>
      </c>
      <c r="AQ4">
        <f t="shared" si="2"/>
        <v>0</v>
      </c>
      <c r="AR4">
        <f t="shared" si="3"/>
        <v>0</v>
      </c>
      <c r="AS4">
        <f t="shared" si="4"/>
        <v>0</v>
      </c>
      <c r="AT4">
        <f t="shared" si="5"/>
        <v>0</v>
      </c>
      <c r="AU4">
        <f t="shared" si="6"/>
        <v>0</v>
      </c>
      <c r="AV4">
        <f t="shared" si="7"/>
        <v>0</v>
      </c>
      <c r="AW4">
        <f t="shared" si="8"/>
        <v>0</v>
      </c>
    </row>
    <row r="5" spans="1:49" ht="18.75" customHeight="1">
      <c r="A5" s="14" t="s">
        <v>34</v>
      </c>
      <c r="B5" s="5">
        <v>0</v>
      </c>
      <c r="C5" s="6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0">
        <v>0</v>
      </c>
      <c r="O5" s="5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10">
        <v>0</v>
      </c>
      <c r="AB5" s="5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52">
        <v>0</v>
      </c>
      <c r="AO5">
        <f t="shared" si="0"/>
        <v>1</v>
      </c>
      <c r="AP5">
        <f t="shared" si="1"/>
        <v>0</v>
      </c>
      <c r="AQ5">
        <f t="shared" si="2"/>
        <v>0</v>
      </c>
      <c r="AR5">
        <f t="shared" si="3"/>
        <v>0</v>
      </c>
      <c r="AS5">
        <f t="shared" si="4"/>
        <v>0</v>
      </c>
      <c r="AT5">
        <f t="shared" si="5"/>
        <v>0</v>
      </c>
      <c r="AU5">
        <f t="shared" si="6"/>
        <v>0</v>
      </c>
      <c r="AV5">
        <f t="shared" si="7"/>
        <v>0</v>
      </c>
      <c r="AW5">
        <f t="shared" si="8"/>
        <v>0</v>
      </c>
    </row>
    <row r="6" spans="1:49" ht="18.75" customHeight="1">
      <c r="A6" s="14" t="s">
        <v>35</v>
      </c>
      <c r="B6" s="5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0">
        <v>0</v>
      </c>
      <c r="O6" s="5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10">
        <v>0</v>
      </c>
      <c r="AB6" s="5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52">
        <v>0</v>
      </c>
      <c r="AO6">
        <f t="shared" si="0"/>
        <v>0</v>
      </c>
      <c r="AP6">
        <f t="shared" si="1"/>
        <v>0</v>
      </c>
      <c r="AQ6">
        <f t="shared" si="2"/>
        <v>0</v>
      </c>
      <c r="AR6">
        <f t="shared" si="3"/>
        <v>0</v>
      </c>
      <c r="AS6">
        <f t="shared" si="4"/>
        <v>0</v>
      </c>
      <c r="AT6">
        <f t="shared" si="5"/>
        <v>0</v>
      </c>
      <c r="AU6">
        <f t="shared" si="6"/>
        <v>0</v>
      </c>
      <c r="AV6">
        <f t="shared" si="7"/>
        <v>0</v>
      </c>
      <c r="AW6">
        <f t="shared" si="8"/>
        <v>0</v>
      </c>
    </row>
    <row r="7" spans="1:49" ht="18.75" customHeight="1">
      <c r="A7" s="14" t="s">
        <v>36</v>
      </c>
      <c r="B7" s="5">
        <v>0</v>
      </c>
      <c r="C7" s="6">
        <v>2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0">
        <v>0</v>
      </c>
      <c r="O7" s="5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10">
        <v>0</v>
      </c>
      <c r="AB7" s="5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52">
        <v>0</v>
      </c>
      <c r="AO7">
        <f t="shared" si="0"/>
        <v>2</v>
      </c>
      <c r="AP7">
        <f t="shared" si="1"/>
        <v>0</v>
      </c>
      <c r="AQ7">
        <f t="shared" si="2"/>
        <v>0</v>
      </c>
      <c r="AR7">
        <f t="shared" si="3"/>
        <v>0</v>
      </c>
      <c r="AS7">
        <f t="shared" si="4"/>
        <v>0</v>
      </c>
      <c r="AT7">
        <f t="shared" si="5"/>
        <v>0</v>
      </c>
      <c r="AU7">
        <f t="shared" si="6"/>
        <v>0</v>
      </c>
      <c r="AV7">
        <f t="shared" si="7"/>
        <v>0</v>
      </c>
      <c r="AW7">
        <f t="shared" si="8"/>
        <v>0</v>
      </c>
    </row>
    <row r="8" spans="1:49" ht="18.75" customHeight="1">
      <c r="A8" s="14" t="s">
        <v>37</v>
      </c>
      <c r="B8" s="5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0">
        <v>0</v>
      </c>
      <c r="O8" s="5">
        <v>0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10">
        <v>0</v>
      </c>
      <c r="AB8" s="5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52">
        <v>0</v>
      </c>
      <c r="AO8">
        <f t="shared" si="0"/>
        <v>0</v>
      </c>
      <c r="AP8">
        <f t="shared" si="1"/>
        <v>0</v>
      </c>
      <c r="AQ8">
        <f t="shared" si="2"/>
        <v>0</v>
      </c>
      <c r="AR8">
        <f t="shared" si="3"/>
        <v>1</v>
      </c>
      <c r="AS8">
        <f t="shared" si="4"/>
        <v>0</v>
      </c>
      <c r="AT8">
        <f t="shared" si="5"/>
        <v>0</v>
      </c>
      <c r="AU8">
        <f t="shared" si="6"/>
        <v>0</v>
      </c>
      <c r="AV8">
        <f t="shared" si="7"/>
        <v>0</v>
      </c>
      <c r="AW8">
        <f t="shared" si="8"/>
        <v>0</v>
      </c>
    </row>
    <row r="9" spans="1:49" ht="18.75" customHeight="1">
      <c r="A9" s="14" t="s">
        <v>38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0">
        <v>0</v>
      </c>
      <c r="O9" s="5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10">
        <v>0</v>
      </c>
      <c r="AB9" s="5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52">
        <v>0</v>
      </c>
      <c r="AO9">
        <f t="shared" si="0"/>
        <v>0</v>
      </c>
      <c r="AP9">
        <f t="shared" si="1"/>
        <v>0</v>
      </c>
      <c r="AQ9">
        <f t="shared" si="2"/>
        <v>0</v>
      </c>
      <c r="AR9">
        <f t="shared" si="3"/>
        <v>0</v>
      </c>
      <c r="AS9">
        <f t="shared" si="4"/>
        <v>0</v>
      </c>
      <c r="AT9">
        <f t="shared" si="5"/>
        <v>0</v>
      </c>
      <c r="AU9">
        <f t="shared" si="6"/>
        <v>0</v>
      </c>
      <c r="AV9">
        <f t="shared" si="7"/>
        <v>0</v>
      </c>
      <c r="AW9">
        <f t="shared" si="8"/>
        <v>0</v>
      </c>
    </row>
    <row r="10" spans="1:49" ht="18.75" customHeight="1">
      <c r="A10" s="14" t="s">
        <v>39</v>
      </c>
      <c r="B10" s="5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0">
        <v>0</v>
      </c>
      <c r="O10" s="5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10">
        <v>0</v>
      </c>
      <c r="AB10" s="5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52">
        <v>0</v>
      </c>
      <c r="AO10">
        <f t="shared" si="0"/>
        <v>0</v>
      </c>
      <c r="AP10">
        <f t="shared" si="1"/>
        <v>0</v>
      </c>
      <c r="AQ10">
        <f t="shared" si="2"/>
        <v>0</v>
      </c>
      <c r="AR10">
        <f t="shared" si="3"/>
        <v>0</v>
      </c>
      <c r="AS10">
        <f t="shared" si="4"/>
        <v>0</v>
      </c>
      <c r="AT10">
        <f t="shared" si="5"/>
        <v>0</v>
      </c>
      <c r="AU10">
        <f t="shared" si="6"/>
        <v>0</v>
      </c>
      <c r="AV10">
        <f t="shared" si="7"/>
        <v>0</v>
      </c>
      <c r="AW10">
        <f t="shared" si="8"/>
        <v>0</v>
      </c>
    </row>
    <row r="11" spans="1:49" ht="18.75" customHeight="1">
      <c r="A11" s="14" t="s">
        <v>40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0">
        <v>0</v>
      </c>
      <c r="O11" s="5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10">
        <v>0</v>
      </c>
      <c r="AB11" s="5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52">
        <v>0</v>
      </c>
      <c r="AO11">
        <f t="shared" si="0"/>
        <v>0</v>
      </c>
      <c r="AP11">
        <f t="shared" si="1"/>
        <v>0</v>
      </c>
      <c r="AQ11">
        <f t="shared" si="2"/>
        <v>0</v>
      </c>
      <c r="AR11">
        <f t="shared" si="3"/>
        <v>0</v>
      </c>
      <c r="AS11">
        <f t="shared" si="4"/>
        <v>0</v>
      </c>
      <c r="AT11">
        <f t="shared" si="5"/>
        <v>0</v>
      </c>
      <c r="AU11">
        <f t="shared" si="6"/>
        <v>0</v>
      </c>
      <c r="AV11">
        <f t="shared" si="7"/>
        <v>0</v>
      </c>
      <c r="AW11">
        <f t="shared" si="8"/>
        <v>0</v>
      </c>
    </row>
    <row r="12" spans="1:49" ht="18.75" customHeight="1">
      <c r="A12" s="14" t="s">
        <v>41</v>
      </c>
      <c r="B12" s="5">
        <v>0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0">
        <v>0</v>
      </c>
      <c r="O12" s="5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6">
        <v>0</v>
      </c>
      <c r="Z12" s="6">
        <v>0</v>
      </c>
      <c r="AA12" s="10">
        <v>0</v>
      </c>
      <c r="AB12" s="5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52">
        <v>0</v>
      </c>
      <c r="AO12">
        <f t="shared" si="0"/>
        <v>1</v>
      </c>
      <c r="AP12">
        <f t="shared" si="1"/>
        <v>0</v>
      </c>
      <c r="AQ12">
        <f t="shared" si="2"/>
        <v>0</v>
      </c>
      <c r="AR12">
        <f t="shared" si="3"/>
        <v>0</v>
      </c>
      <c r="AS12">
        <f t="shared" si="4"/>
        <v>0</v>
      </c>
      <c r="AT12">
        <f t="shared" si="5"/>
        <v>1</v>
      </c>
      <c r="AU12">
        <f t="shared" si="6"/>
        <v>0</v>
      </c>
      <c r="AV12">
        <f t="shared" si="7"/>
        <v>0</v>
      </c>
      <c r="AW12">
        <f t="shared" si="8"/>
        <v>0</v>
      </c>
    </row>
    <row r="13" spans="1:49" ht="18.75" customHeight="1">
      <c r="A13" s="14" t="s">
        <v>42</v>
      </c>
      <c r="B13" s="5">
        <v>0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0">
        <v>0</v>
      </c>
      <c r="O13" s="5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10">
        <v>0</v>
      </c>
      <c r="AB13" s="5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52">
        <v>0</v>
      </c>
      <c r="AO13">
        <f t="shared" si="0"/>
        <v>1</v>
      </c>
      <c r="AP13">
        <f t="shared" si="1"/>
        <v>0</v>
      </c>
      <c r="AQ13">
        <f t="shared" si="2"/>
        <v>0</v>
      </c>
      <c r="AR13">
        <f t="shared" si="3"/>
        <v>0</v>
      </c>
      <c r="AS13">
        <f t="shared" si="4"/>
        <v>0</v>
      </c>
      <c r="AT13">
        <f t="shared" si="5"/>
        <v>0</v>
      </c>
      <c r="AU13">
        <f t="shared" si="6"/>
        <v>0</v>
      </c>
      <c r="AV13">
        <f t="shared" si="7"/>
        <v>0</v>
      </c>
      <c r="AW13">
        <f t="shared" si="8"/>
        <v>0</v>
      </c>
    </row>
    <row r="14" spans="1:49" ht="18.75" customHeight="1">
      <c r="A14" s="14" t="s">
        <v>43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0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10">
        <v>0</v>
      </c>
      <c r="AB14" s="5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52">
        <v>0</v>
      </c>
      <c r="AO14">
        <f t="shared" si="0"/>
        <v>0</v>
      </c>
      <c r="AP14">
        <f t="shared" si="1"/>
        <v>0</v>
      </c>
      <c r="AQ14">
        <f t="shared" si="2"/>
        <v>0</v>
      </c>
      <c r="AR14">
        <f t="shared" si="3"/>
        <v>0</v>
      </c>
      <c r="AS14">
        <f t="shared" si="4"/>
        <v>0</v>
      </c>
      <c r="AT14">
        <f t="shared" si="5"/>
        <v>0</v>
      </c>
      <c r="AU14">
        <f t="shared" si="6"/>
        <v>0</v>
      </c>
      <c r="AV14">
        <f t="shared" si="7"/>
        <v>0</v>
      </c>
      <c r="AW14">
        <f t="shared" si="8"/>
        <v>0</v>
      </c>
    </row>
    <row r="15" spans="1:49" ht="18.75" customHeight="1">
      <c r="A15" s="14" t="s">
        <v>44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0">
        <v>0</v>
      </c>
      <c r="O15" s="5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10">
        <v>0</v>
      </c>
      <c r="AB15" s="5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52">
        <v>0</v>
      </c>
      <c r="AO15">
        <f t="shared" si="0"/>
        <v>0</v>
      </c>
      <c r="AP15">
        <f t="shared" si="1"/>
        <v>0</v>
      </c>
      <c r="AQ15">
        <f t="shared" si="2"/>
        <v>0</v>
      </c>
      <c r="AR15">
        <f t="shared" si="3"/>
        <v>0</v>
      </c>
      <c r="AS15">
        <f t="shared" si="4"/>
        <v>0</v>
      </c>
      <c r="AT15">
        <f t="shared" si="5"/>
        <v>0</v>
      </c>
      <c r="AU15">
        <f t="shared" si="6"/>
        <v>0</v>
      </c>
      <c r="AV15">
        <f t="shared" si="7"/>
        <v>0</v>
      </c>
      <c r="AW15">
        <f t="shared" si="8"/>
        <v>0</v>
      </c>
    </row>
    <row r="16" spans="1:49" ht="18.75" customHeight="1">
      <c r="A16" s="14" t="s">
        <v>45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0">
        <v>0</v>
      </c>
      <c r="O16" s="5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10">
        <v>0</v>
      </c>
      <c r="AB16" s="5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52">
        <v>0</v>
      </c>
      <c r="AO16">
        <f t="shared" si="0"/>
        <v>0</v>
      </c>
      <c r="AP16">
        <f t="shared" si="1"/>
        <v>0</v>
      </c>
      <c r="AQ16">
        <f t="shared" si="2"/>
        <v>0</v>
      </c>
      <c r="AR16">
        <f t="shared" si="3"/>
        <v>0</v>
      </c>
      <c r="AS16">
        <f t="shared" si="4"/>
        <v>0</v>
      </c>
      <c r="AT16">
        <f t="shared" si="5"/>
        <v>0</v>
      </c>
      <c r="AU16">
        <f t="shared" si="6"/>
        <v>0</v>
      </c>
      <c r="AV16">
        <f t="shared" si="7"/>
        <v>0</v>
      </c>
      <c r="AW16">
        <f t="shared" si="8"/>
        <v>0</v>
      </c>
    </row>
    <row r="17" spans="1:49" ht="18.75" customHeight="1">
      <c r="A17" s="14" t="s">
        <v>46</v>
      </c>
      <c r="B17" s="5">
        <v>0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0">
        <v>0</v>
      </c>
      <c r="O17" s="5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10">
        <v>0</v>
      </c>
      <c r="AB17" s="5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52">
        <v>0</v>
      </c>
      <c r="AO17">
        <f t="shared" si="0"/>
        <v>1</v>
      </c>
      <c r="AP17">
        <f t="shared" si="1"/>
        <v>0</v>
      </c>
      <c r="AQ17">
        <f t="shared" si="2"/>
        <v>0</v>
      </c>
      <c r="AR17">
        <f t="shared" si="3"/>
        <v>0</v>
      </c>
      <c r="AS17">
        <f t="shared" si="4"/>
        <v>0</v>
      </c>
      <c r="AT17">
        <f t="shared" si="5"/>
        <v>0</v>
      </c>
      <c r="AU17">
        <f t="shared" si="6"/>
        <v>0</v>
      </c>
      <c r="AV17">
        <f t="shared" si="7"/>
        <v>0</v>
      </c>
      <c r="AW17">
        <f t="shared" si="8"/>
        <v>0</v>
      </c>
    </row>
    <row r="18" spans="1:49" ht="18.75" customHeight="1">
      <c r="A18" s="14" t="s">
        <v>47</v>
      </c>
      <c r="B18" s="5">
        <v>0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0">
        <v>0</v>
      </c>
      <c r="O18" s="5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10">
        <v>0</v>
      </c>
      <c r="AB18" s="5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52">
        <v>0</v>
      </c>
      <c r="AO18">
        <f t="shared" si="0"/>
        <v>1</v>
      </c>
      <c r="AP18">
        <f t="shared" si="1"/>
        <v>0</v>
      </c>
      <c r="AQ18">
        <f t="shared" si="2"/>
        <v>0</v>
      </c>
      <c r="AR18">
        <f t="shared" si="3"/>
        <v>0</v>
      </c>
      <c r="AS18">
        <f t="shared" si="4"/>
        <v>0</v>
      </c>
      <c r="AT18">
        <f t="shared" si="5"/>
        <v>0</v>
      </c>
      <c r="AU18">
        <f t="shared" si="6"/>
        <v>0</v>
      </c>
      <c r="AV18">
        <f t="shared" si="7"/>
        <v>0</v>
      </c>
      <c r="AW18">
        <f t="shared" si="8"/>
        <v>0</v>
      </c>
    </row>
    <row r="19" spans="1:49" ht="18.75" customHeight="1">
      <c r="A19" s="14" t="s">
        <v>48</v>
      </c>
      <c r="B19" s="5">
        <v>0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0">
        <v>0</v>
      </c>
      <c r="O19" s="5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10">
        <v>0</v>
      </c>
      <c r="AB19" s="5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52">
        <v>0</v>
      </c>
      <c r="AO19">
        <f t="shared" si="0"/>
        <v>1</v>
      </c>
      <c r="AP19">
        <f t="shared" si="1"/>
        <v>0</v>
      </c>
      <c r="AQ19">
        <f t="shared" si="2"/>
        <v>0</v>
      </c>
      <c r="AR19">
        <f t="shared" si="3"/>
        <v>0</v>
      </c>
      <c r="AS19">
        <f t="shared" si="4"/>
        <v>0</v>
      </c>
      <c r="AT19">
        <f t="shared" si="5"/>
        <v>0</v>
      </c>
      <c r="AU19">
        <f t="shared" si="6"/>
        <v>0</v>
      </c>
      <c r="AV19">
        <f t="shared" si="7"/>
        <v>0</v>
      </c>
      <c r="AW19">
        <f t="shared" si="8"/>
        <v>0</v>
      </c>
    </row>
    <row r="20" spans="1:49" ht="18.75" customHeight="1">
      <c r="A20" s="14" t="s">
        <v>49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0">
        <v>0</v>
      </c>
      <c r="O20" s="5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10">
        <v>0</v>
      </c>
      <c r="AB20" s="5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52">
        <v>0</v>
      </c>
      <c r="AO20">
        <f t="shared" si="0"/>
        <v>0</v>
      </c>
      <c r="AP20">
        <f t="shared" si="1"/>
        <v>0</v>
      </c>
      <c r="AQ20">
        <f t="shared" si="2"/>
        <v>0</v>
      </c>
      <c r="AR20">
        <f t="shared" si="3"/>
        <v>0</v>
      </c>
      <c r="AS20">
        <f t="shared" si="4"/>
        <v>0</v>
      </c>
      <c r="AT20">
        <f t="shared" si="5"/>
        <v>0</v>
      </c>
      <c r="AU20">
        <f t="shared" si="6"/>
        <v>0</v>
      </c>
      <c r="AV20">
        <f t="shared" si="7"/>
        <v>0</v>
      </c>
      <c r="AW20">
        <f t="shared" si="8"/>
        <v>0</v>
      </c>
    </row>
    <row r="21" spans="1:49" ht="18.75" customHeight="1">
      <c r="A21" s="14" t="s">
        <v>50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0">
        <v>0</v>
      </c>
      <c r="O21" s="5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10">
        <v>0</v>
      </c>
      <c r="AB21" s="5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52">
        <v>0</v>
      </c>
      <c r="AO21">
        <f t="shared" si="0"/>
        <v>0</v>
      </c>
      <c r="AP21">
        <f t="shared" si="1"/>
        <v>0</v>
      </c>
      <c r="AQ21">
        <f t="shared" si="2"/>
        <v>0</v>
      </c>
      <c r="AR21">
        <f t="shared" si="3"/>
        <v>0</v>
      </c>
      <c r="AS21">
        <f t="shared" si="4"/>
        <v>0</v>
      </c>
      <c r="AT21">
        <f t="shared" si="5"/>
        <v>0</v>
      </c>
      <c r="AU21">
        <f t="shared" si="6"/>
        <v>0</v>
      </c>
      <c r="AV21">
        <f t="shared" si="7"/>
        <v>0</v>
      </c>
      <c r="AW21">
        <f t="shared" si="8"/>
        <v>0</v>
      </c>
    </row>
    <row r="22" spans="1:49" ht="18.75" customHeight="1">
      <c r="A22" s="14" t="s">
        <v>51</v>
      </c>
      <c r="B22" s="5">
        <v>0</v>
      </c>
      <c r="C22" s="6">
        <v>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0">
        <v>0</v>
      </c>
      <c r="O22" s="5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10">
        <v>0</v>
      </c>
      <c r="AB22" s="5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52">
        <v>0</v>
      </c>
      <c r="AO22">
        <f t="shared" si="0"/>
        <v>3</v>
      </c>
      <c r="AP22">
        <f t="shared" si="1"/>
        <v>0</v>
      </c>
      <c r="AQ22">
        <f t="shared" si="2"/>
        <v>0</v>
      </c>
      <c r="AR22">
        <f t="shared" si="3"/>
        <v>0</v>
      </c>
      <c r="AS22">
        <f t="shared" si="4"/>
        <v>0</v>
      </c>
      <c r="AT22">
        <f t="shared" si="5"/>
        <v>0</v>
      </c>
      <c r="AU22">
        <f t="shared" si="6"/>
        <v>0</v>
      </c>
      <c r="AV22">
        <f t="shared" si="7"/>
        <v>0</v>
      </c>
      <c r="AW22">
        <f t="shared" si="8"/>
        <v>0</v>
      </c>
    </row>
    <row r="23" spans="1:49" ht="18.75" customHeight="1">
      <c r="A23" s="14" t="s">
        <v>52</v>
      </c>
      <c r="B23" s="5">
        <v>0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0">
        <v>0</v>
      </c>
      <c r="O23" s="5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10">
        <v>0</v>
      </c>
      <c r="AB23" s="5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52">
        <v>0</v>
      </c>
      <c r="AO23">
        <f t="shared" si="0"/>
        <v>1</v>
      </c>
      <c r="AP23">
        <f t="shared" si="1"/>
        <v>0</v>
      </c>
      <c r="AQ23">
        <f t="shared" si="2"/>
        <v>0</v>
      </c>
      <c r="AR23">
        <f t="shared" si="3"/>
        <v>0</v>
      </c>
      <c r="AS23">
        <f t="shared" si="4"/>
        <v>0</v>
      </c>
      <c r="AT23">
        <f t="shared" si="5"/>
        <v>0</v>
      </c>
      <c r="AU23">
        <f t="shared" si="6"/>
        <v>0</v>
      </c>
      <c r="AV23">
        <f t="shared" si="7"/>
        <v>0</v>
      </c>
      <c r="AW23">
        <f t="shared" si="8"/>
        <v>0</v>
      </c>
    </row>
    <row r="24" spans="1:49" ht="18.75" customHeight="1">
      <c r="A24" s="14" t="s">
        <v>53</v>
      </c>
      <c r="B24" s="5">
        <v>0</v>
      </c>
      <c r="C24" s="6">
        <v>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">
        <v>0</v>
      </c>
      <c r="O24" s="5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10">
        <v>0</v>
      </c>
      <c r="AB24" s="5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52">
        <v>0</v>
      </c>
      <c r="AO24">
        <f t="shared" si="0"/>
        <v>2</v>
      </c>
      <c r="AP24">
        <f t="shared" si="1"/>
        <v>0</v>
      </c>
      <c r="AQ24">
        <f t="shared" si="2"/>
        <v>0</v>
      </c>
      <c r="AR24">
        <f t="shared" si="3"/>
        <v>0</v>
      </c>
      <c r="AS24">
        <f t="shared" si="4"/>
        <v>0</v>
      </c>
      <c r="AT24">
        <f t="shared" si="5"/>
        <v>0</v>
      </c>
      <c r="AU24">
        <f t="shared" si="6"/>
        <v>0</v>
      </c>
      <c r="AV24">
        <f t="shared" si="7"/>
        <v>0</v>
      </c>
      <c r="AW24">
        <f t="shared" si="8"/>
        <v>0</v>
      </c>
    </row>
    <row r="25" spans="1:49" ht="18.75" customHeight="1">
      <c r="A25" s="14" t="s">
        <v>54</v>
      </c>
      <c r="B25" s="5">
        <v>0</v>
      </c>
      <c r="C25" s="6">
        <v>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0">
        <v>0</v>
      </c>
      <c r="O25" s="5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10">
        <v>0</v>
      </c>
      <c r="AB25" s="5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52">
        <v>0</v>
      </c>
      <c r="AO25">
        <f t="shared" si="0"/>
        <v>3</v>
      </c>
      <c r="AP25">
        <f t="shared" si="1"/>
        <v>0</v>
      </c>
      <c r="AQ25">
        <f t="shared" si="2"/>
        <v>0</v>
      </c>
      <c r="AR25">
        <f t="shared" si="3"/>
        <v>0</v>
      </c>
      <c r="AS25">
        <f t="shared" si="4"/>
        <v>0</v>
      </c>
      <c r="AT25">
        <f t="shared" si="5"/>
        <v>0</v>
      </c>
      <c r="AU25">
        <f t="shared" si="6"/>
        <v>0</v>
      </c>
      <c r="AV25">
        <f t="shared" si="7"/>
        <v>0</v>
      </c>
      <c r="AW25">
        <f t="shared" si="8"/>
        <v>0</v>
      </c>
    </row>
    <row r="26" spans="1:49" ht="18.75" customHeight="1">
      <c r="A26" s="14" t="s">
        <v>55</v>
      </c>
      <c r="B26" s="5">
        <v>0</v>
      </c>
      <c r="C26" s="6">
        <v>2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0">
        <v>0</v>
      </c>
      <c r="O26" s="5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10">
        <v>0</v>
      </c>
      <c r="AB26" s="5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52">
        <v>0</v>
      </c>
      <c r="AO26">
        <f t="shared" si="0"/>
        <v>3</v>
      </c>
      <c r="AP26">
        <f t="shared" si="1"/>
        <v>0</v>
      </c>
      <c r="AQ26">
        <f t="shared" si="2"/>
        <v>0</v>
      </c>
      <c r="AR26">
        <f t="shared" si="3"/>
        <v>0</v>
      </c>
      <c r="AS26">
        <f t="shared" si="4"/>
        <v>0</v>
      </c>
      <c r="AT26">
        <f t="shared" si="5"/>
        <v>0</v>
      </c>
      <c r="AU26">
        <f t="shared" si="6"/>
        <v>0</v>
      </c>
      <c r="AV26">
        <f t="shared" si="7"/>
        <v>0</v>
      </c>
      <c r="AW26">
        <f t="shared" si="8"/>
        <v>0</v>
      </c>
    </row>
    <row r="27" spans="1:49" ht="18.75" customHeight="1">
      <c r="A27" s="14" t="s">
        <v>56</v>
      </c>
      <c r="B27" s="5">
        <v>0</v>
      </c>
      <c r="C27" s="6">
        <v>5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0">
        <v>0</v>
      </c>
      <c r="O27" s="5">
        <v>0</v>
      </c>
      <c r="P27" s="6">
        <v>1</v>
      </c>
      <c r="Q27" s="6">
        <v>0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10">
        <v>0</v>
      </c>
      <c r="AB27" s="5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52">
        <v>0</v>
      </c>
      <c r="AO27">
        <f t="shared" si="0"/>
        <v>5</v>
      </c>
      <c r="AP27">
        <f t="shared" si="1"/>
        <v>0</v>
      </c>
      <c r="AQ27">
        <f t="shared" si="2"/>
        <v>0</v>
      </c>
      <c r="AR27">
        <f t="shared" si="3"/>
        <v>1</v>
      </c>
      <c r="AS27">
        <f t="shared" si="4"/>
        <v>1</v>
      </c>
      <c r="AT27">
        <f t="shared" si="5"/>
        <v>0</v>
      </c>
      <c r="AU27">
        <f t="shared" si="6"/>
        <v>0</v>
      </c>
      <c r="AV27">
        <f t="shared" si="7"/>
        <v>0</v>
      </c>
      <c r="AW27">
        <f t="shared" si="8"/>
        <v>0</v>
      </c>
    </row>
    <row r="28" spans="1:49" ht="18.75" customHeight="1">
      <c r="A28" s="14" t="s">
        <v>57</v>
      </c>
      <c r="B28" s="5">
        <v>0</v>
      </c>
      <c r="C28" s="6">
        <v>6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0">
        <v>0</v>
      </c>
      <c r="O28" s="5">
        <v>0</v>
      </c>
      <c r="P28" s="6">
        <v>1</v>
      </c>
      <c r="Q28" s="6">
        <v>1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10">
        <v>0</v>
      </c>
      <c r="AB28" s="5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52">
        <v>0</v>
      </c>
      <c r="AO28">
        <f t="shared" si="0"/>
        <v>6</v>
      </c>
      <c r="AP28">
        <f t="shared" si="1"/>
        <v>1</v>
      </c>
      <c r="AQ28">
        <f t="shared" si="2"/>
        <v>0</v>
      </c>
      <c r="AR28">
        <f t="shared" si="3"/>
        <v>2</v>
      </c>
      <c r="AS28">
        <f t="shared" si="4"/>
        <v>1</v>
      </c>
      <c r="AT28">
        <f t="shared" si="5"/>
        <v>0</v>
      </c>
      <c r="AU28">
        <f t="shared" si="6"/>
        <v>0</v>
      </c>
      <c r="AV28">
        <f t="shared" si="7"/>
        <v>0</v>
      </c>
      <c r="AW28">
        <f t="shared" si="8"/>
        <v>0</v>
      </c>
    </row>
    <row r="29" spans="1:49" ht="18.75" customHeight="1">
      <c r="A29" s="14" t="s">
        <v>58</v>
      </c>
      <c r="B29" s="5">
        <v>0</v>
      </c>
      <c r="C29" s="6">
        <v>8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0">
        <v>0</v>
      </c>
      <c r="O29" s="5">
        <v>0</v>
      </c>
      <c r="P29" s="6">
        <v>2</v>
      </c>
      <c r="Q29" s="6">
        <v>0</v>
      </c>
      <c r="R29" s="6">
        <v>0</v>
      </c>
      <c r="S29" s="6">
        <v>0</v>
      </c>
      <c r="T29" s="6">
        <v>1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10">
        <v>0</v>
      </c>
      <c r="AB29" s="5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52">
        <v>0</v>
      </c>
      <c r="AO29">
        <f t="shared" si="0"/>
        <v>9</v>
      </c>
      <c r="AP29">
        <f t="shared" si="1"/>
        <v>0</v>
      </c>
      <c r="AQ29">
        <f t="shared" si="2"/>
        <v>0</v>
      </c>
      <c r="AR29">
        <f t="shared" si="3"/>
        <v>2</v>
      </c>
      <c r="AS29">
        <f t="shared" si="4"/>
        <v>1</v>
      </c>
      <c r="AT29">
        <f t="shared" si="5"/>
        <v>0</v>
      </c>
      <c r="AU29">
        <f t="shared" si="6"/>
        <v>0</v>
      </c>
      <c r="AV29">
        <f t="shared" si="7"/>
        <v>0</v>
      </c>
      <c r="AW29">
        <f t="shared" si="8"/>
        <v>0</v>
      </c>
    </row>
    <row r="30" spans="1:49" ht="18.75" customHeight="1">
      <c r="A30" s="14" t="s">
        <v>59</v>
      </c>
      <c r="B30" s="5">
        <v>0</v>
      </c>
      <c r="C30" s="6">
        <v>7</v>
      </c>
      <c r="D30" s="6">
        <v>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0">
        <v>0</v>
      </c>
      <c r="O30" s="5">
        <v>0</v>
      </c>
      <c r="P30" s="6">
        <v>7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10">
        <v>0</v>
      </c>
      <c r="AB30" s="5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52">
        <v>0</v>
      </c>
      <c r="AO30">
        <f t="shared" si="0"/>
        <v>9</v>
      </c>
      <c r="AP30">
        <f t="shared" si="1"/>
        <v>0</v>
      </c>
      <c r="AQ30">
        <f t="shared" si="2"/>
        <v>0</v>
      </c>
      <c r="AR30">
        <f t="shared" si="3"/>
        <v>7</v>
      </c>
      <c r="AS30">
        <f t="shared" si="4"/>
        <v>0</v>
      </c>
      <c r="AT30">
        <f t="shared" si="5"/>
        <v>0</v>
      </c>
      <c r="AU30">
        <f t="shared" si="6"/>
        <v>0</v>
      </c>
      <c r="AV30">
        <f t="shared" si="7"/>
        <v>0</v>
      </c>
      <c r="AW30">
        <f t="shared" si="8"/>
        <v>0</v>
      </c>
    </row>
    <row r="31" spans="1:49" ht="18.75" customHeight="1">
      <c r="A31" s="15" t="s">
        <v>60</v>
      </c>
      <c r="B31" s="5">
        <v>0</v>
      </c>
      <c r="C31" s="6">
        <v>17</v>
      </c>
      <c r="D31" s="6">
        <v>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</v>
      </c>
      <c r="K31" s="6">
        <v>0</v>
      </c>
      <c r="L31" s="6">
        <v>0</v>
      </c>
      <c r="M31" s="6">
        <v>0</v>
      </c>
      <c r="N31" s="10">
        <v>0</v>
      </c>
      <c r="O31" s="5">
        <v>0</v>
      </c>
      <c r="P31" s="6">
        <v>2</v>
      </c>
      <c r="Q31" s="6">
        <v>1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10">
        <v>0</v>
      </c>
      <c r="AB31" s="5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52">
        <v>0</v>
      </c>
      <c r="AO31">
        <f t="shared" si="0"/>
        <v>19</v>
      </c>
      <c r="AP31">
        <f t="shared" si="1"/>
        <v>0</v>
      </c>
      <c r="AQ31">
        <f t="shared" si="2"/>
        <v>3</v>
      </c>
      <c r="AR31">
        <f t="shared" si="3"/>
        <v>3</v>
      </c>
      <c r="AS31">
        <f t="shared" si="4"/>
        <v>1</v>
      </c>
      <c r="AT31">
        <f t="shared" si="5"/>
        <v>0</v>
      </c>
      <c r="AU31">
        <f t="shared" si="6"/>
        <v>0</v>
      </c>
      <c r="AV31">
        <f t="shared" si="7"/>
        <v>0</v>
      </c>
      <c r="AW31">
        <f t="shared" si="8"/>
        <v>0</v>
      </c>
    </row>
    <row r="32" spans="1:49" ht="18.75" customHeight="1">
      <c r="A32" s="14" t="s">
        <v>61</v>
      </c>
      <c r="B32" s="5">
        <v>0</v>
      </c>
      <c r="C32" s="6">
        <v>15</v>
      </c>
      <c r="D32" s="6">
        <v>6</v>
      </c>
      <c r="E32" s="6">
        <v>0</v>
      </c>
      <c r="F32" s="6">
        <v>2</v>
      </c>
      <c r="G32" s="6">
        <v>2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0">
        <v>0</v>
      </c>
      <c r="O32" s="5">
        <v>0</v>
      </c>
      <c r="P32" s="6">
        <v>3</v>
      </c>
      <c r="Q32" s="6">
        <v>1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10">
        <v>0</v>
      </c>
      <c r="AB32" s="5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52">
        <v>0</v>
      </c>
      <c r="AO32">
        <f t="shared" si="0"/>
        <v>21</v>
      </c>
      <c r="AP32">
        <f t="shared" si="1"/>
        <v>4</v>
      </c>
      <c r="AQ32">
        <f t="shared" si="2"/>
        <v>0</v>
      </c>
      <c r="AR32">
        <f t="shared" si="3"/>
        <v>4</v>
      </c>
      <c r="AS32">
        <f t="shared" si="4"/>
        <v>1</v>
      </c>
      <c r="AT32">
        <f t="shared" si="5"/>
        <v>0</v>
      </c>
      <c r="AU32">
        <f t="shared" si="6"/>
        <v>0</v>
      </c>
      <c r="AV32">
        <f t="shared" si="7"/>
        <v>0</v>
      </c>
      <c r="AW32">
        <f t="shared" si="8"/>
        <v>0</v>
      </c>
    </row>
    <row r="33" spans="1:49" ht="18.75" customHeight="1">
      <c r="A33" s="14" t="s">
        <v>62</v>
      </c>
      <c r="B33" s="5">
        <v>1</v>
      </c>
      <c r="C33" s="6">
        <v>27</v>
      </c>
      <c r="D33" s="6">
        <v>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0">
        <v>0</v>
      </c>
      <c r="O33" s="5">
        <v>0</v>
      </c>
      <c r="P33" s="6">
        <v>6</v>
      </c>
      <c r="Q33" s="6">
        <v>2</v>
      </c>
      <c r="R33" s="6">
        <v>1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10">
        <v>0</v>
      </c>
      <c r="AB33" s="5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52">
        <v>0</v>
      </c>
      <c r="AO33">
        <f t="shared" si="0"/>
        <v>32</v>
      </c>
      <c r="AP33">
        <f t="shared" si="1"/>
        <v>0</v>
      </c>
      <c r="AQ33">
        <f t="shared" si="2"/>
        <v>0</v>
      </c>
      <c r="AR33">
        <f t="shared" si="3"/>
        <v>8</v>
      </c>
      <c r="AS33">
        <f t="shared" si="4"/>
        <v>1</v>
      </c>
      <c r="AT33">
        <f t="shared" si="5"/>
        <v>0</v>
      </c>
      <c r="AU33">
        <f t="shared" si="6"/>
        <v>0</v>
      </c>
      <c r="AV33">
        <f t="shared" si="7"/>
        <v>0</v>
      </c>
      <c r="AW33">
        <f t="shared" si="8"/>
        <v>0</v>
      </c>
    </row>
    <row r="34" spans="1:49" ht="18.75" customHeight="1">
      <c r="A34" s="14" t="s">
        <v>63</v>
      </c>
      <c r="B34" s="5">
        <v>0</v>
      </c>
      <c r="C34" s="6">
        <v>26</v>
      </c>
      <c r="D34" s="6">
        <v>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0">
        <v>0</v>
      </c>
      <c r="O34" s="5">
        <v>0</v>
      </c>
      <c r="P34" s="6">
        <v>4</v>
      </c>
      <c r="Q34" s="6">
        <v>3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10">
        <v>0</v>
      </c>
      <c r="AB34" s="5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52">
        <v>0</v>
      </c>
      <c r="AO34">
        <f t="shared" si="0"/>
        <v>31</v>
      </c>
      <c r="AP34">
        <f t="shared" si="1"/>
        <v>0</v>
      </c>
      <c r="AQ34">
        <f t="shared" si="2"/>
        <v>0</v>
      </c>
      <c r="AR34">
        <f t="shared" si="3"/>
        <v>7</v>
      </c>
      <c r="AS34">
        <f t="shared" si="4"/>
        <v>0</v>
      </c>
      <c r="AT34">
        <f t="shared" si="5"/>
        <v>0</v>
      </c>
      <c r="AU34">
        <f t="shared" si="6"/>
        <v>0</v>
      </c>
      <c r="AV34">
        <f t="shared" si="7"/>
        <v>0</v>
      </c>
      <c r="AW34">
        <f t="shared" si="8"/>
        <v>0</v>
      </c>
    </row>
    <row r="35" spans="1:49" ht="18.75" customHeight="1">
      <c r="A35" s="14" t="s">
        <v>64</v>
      </c>
      <c r="B35" s="5">
        <v>0</v>
      </c>
      <c r="C35" s="6">
        <v>20</v>
      </c>
      <c r="D35" s="6">
        <v>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0">
        <v>0</v>
      </c>
      <c r="O35" s="5">
        <v>0</v>
      </c>
      <c r="P35" s="6">
        <v>3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10">
        <v>0</v>
      </c>
      <c r="AB35" s="5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52">
        <v>0</v>
      </c>
      <c r="AO35">
        <f t="shared" ref="AO35:AO66" si="9">SUM(B35:D35)</f>
        <v>24</v>
      </c>
      <c r="AP35">
        <f t="shared" ref="AP35:AP66" si="10">SUM(E35:H35)</f>
        <v>0</v>
      </c>
      <c r="AQ35">
        <f t="shared" ref="AQ35:AQ66" si="11">SUM(I35:N35)</f>
        <v>0</v>
      </c>
      <c r="AR35">
        <f t="shared" ref="AR35:AR66" si="12">SUM(O35:Q35)</f>
        <v>4</v>
      </c>
      <c r="AS35">
        <f t="shared" ref="AS35:AS66" si="13">SUM(R35:U35)</f>
        <v>1</v>
      </c>
      <c r="AT35">
        <f t="shared" ref="AT35:AT66" si="14">SUM(V35:AA35)</f>
        <v>0</v>
      </c>
      <c r="AU35">
        <f t="shared" ref="AU35:AU66" si="15">SUM(AB35:AD35)</f>
        <v>0</v>
      </c>
      <c r="AV35">
        <f t="shared" ref="AV35:AV66" si="16">SUM(AE35:AH35)</f>
        <v>0</v>
      </c>
      <c r="AW35">
        <f t="shared" ref="AW35:AW66" si="17">SUM(AI35:AN35)</f>
        <v>0</v>
      </c>
    </row>
    <row r="36" spans="1:49" ht="18.75" customHeight="1">
      <c r="A36" s="14" t="s">
        <v>65</v>
      </c>
      <c r="B36" s="5">
        <v>0</v>
      </c>
      <c r="C36" s="6">
        <v>29</v>
      </c>
      <c r="D36" s="6">
        <v>5</v>
      </c>
      <c r="E36" s="6">
        <v>0</v>
      </c>
      <c r="F36" s="6">
        <v>4</v>
      </c>
      <c r="G36" s="6">
        <v>1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10">
        <v>0</v>
      </c>
      <c r="O36" s="5">
        <v>0</v>
      </c>
      <c r="P36" s="6">
        <v>3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10">
        <v>0</v>
      </c>
      <c r="AB36" s="5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52">
        <v>0</v>
      </c>
      <c r="AO36">
        <f t="shared" si="9"/>
        <v>34</v>
      </c>
      <c r="AP36">
        <f t="shared" si="10"/>
        <v>5</v>
      </c>
      <c r="AQ36">
        <f t="shared" si="11"/>
        <v>1</v>
      </c>
      <c r="AR36">
        <f t="shared" si="12"/>
        <v>4</v>
      </c>
      <c r="AS36">
        <f t="shared" si="13"/>
        <v>0</v>
      </c>
      <c r="AT36">
        <f t="shared" si="14"/>
        <v>0</v>
      </c>
      <c r="AU36">
        <f t="shared" si="15"/>
        <v>0</v>
      </c>
      <c r="AV36">
        <f t="shared" si="16"/>
        <v>0</v>
      </c>
      <c r="AW36">
        <f t="shared" si="17"/>
        <v>0</v>
      </c>
    </row>
    <row r="37" spans="1:49" ht="18.75" customHeight="1">
      <c r="A37" s="14" t="s">
        <v>66</v>
      </c>
      <c r="B37" s="5">
        <v>0</v>
      </c>
      <c r="C37" s="6">
        <v>25</v>
      </c>
      <c r="D37" s="6">
        <v>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0">
        <v>0</v>
      </c>
      <c r="O37" s="5">
        <v>0</v>
      </c>
      <c r="P37" s="6">
        <v>3</v>
      </c>
      <c r="Q37" s="6">
        <v>0</v>
      </c>
      <c r="R37" s="6">
        <v>2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</v>
      </c>
      <c r="Y37" s="6">
        <v>0</v>
      </c>
      <c r="Z37" s="6">
        <v>0</v>
      </c>
      <c r="AA37" s="10">
        <v>0</v>
      </c>
      <c r="AB37" s="5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52">
        <v>0</v>
      </c>
      <c r="AO37">
        <f t="shared" si="9"/>
        <v>32</v>
      </c>
      <c r="AP37">
        <f t="shared" si="10"/>
        <v>0</v>
      </c>
      <c r="AQ37">
        <f t="shared" si="11"/>
        <v>0</v>
      </c>
      <c r="AR37">
        <f t="shared" si="12"/>
        <v>3</v>
      </c>
      <c r="AS37">
        <f t="shared" si="13"/>
        <v>2</v>
      </c>
      <c r="AT37">
        <f t="shared" si="14"/>
        <v>1</v>
      </c>
      <c r="AU37">
        <f t="shared" si="15"/>
        <v>0</v>
      </c>
      <c r="AV37">
        <f t="shared" si="16"/>
        <v>0</v>
      </c>
      <c r="AW37">
        <f t="shared" si="17"/>
        <v>0</v>
      </c>
    </row>
    <row r="38" spans="1:49" ht="18.75" customHeight="1">
      <c r="A38" s="14" t="s">
        <v>67</v>
      </c>
      <c r="B38" s="5">
        <v>0</v>
      </c>
      <c r="C38" s="6">
        <v>19</v>
      </c>
      <c r="D38" s="6">
        <v>5</v>
      </c>
      <c r="E38" s="6">
        <v>0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0">
        <v>0</v>
      </c>
      <c r="O38" s="5">
        <v>0</v>
      </c>
      <c r="P38" s="6">
        <v>4</v>
      </c>
      <c r="Q38" s="6">
        <v>3</v>
      </c>
      <c r="R38" s="6">
        <v>0</v>
      </c>
      <c r="S38" s="6">
        <v>1</v>
      </c>
      <c r="T38" s="6">
        <v>0</v>
      </c>
      <c r="U38" s="6">
        <v>0</v>
      </c>
      <c r="V38" s="6">
        <v>0</v>
      </c>
      <c r="W38" s="6">
        <v>1</v>
      </c>
      <c r="X38" s="6">
        <v>0</v>
      </c>
      <c r="Y38" s="6">
        <v>0</v>
      </c>
      <c r="Z38" s="6">
        <v>0</v>
      </c>
      <c r="AA38" s="10">
        <v>0</v>
      </c>
      <c r="AB38" s="5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52">
        <v>0</v>
      </c>
      <c r="AO38">
        <f t="shared" si="9"/>
        <v>24</v>
      </c>
      <c r="AP38">
        <f t="shared" si="10"/>
        <v>1</v>
      </c>
      <c r="AQ38">
        <f t="shared" si="11"/>
        <v>0</v>
      </c>
      <c r="AR38">
        <f t="shared" si="12"/>
        <v>7</v>
      </c>
      <c r="AS38">
        <f t="shared" si="13"/>
        <v>1</v>
      </c>
      <c r="AT38">
        <f t="shared" si="14"/>
        <v>1</v>
      </c>
      <c r="AU38">
        <f t="shared" si="15"/>
        <v>0</v>
      </c>
      <c r="AV38">
        <f t="shared" si="16"/>
        <v>0</v>
      </c>
      <c r="AW38">
        <f t="shared" si="17"/>
        <v>0</v>
      </c>
    </row>
    <row r="39" spans="1:49" ht="18.75" customHeight="1">
      <c r="A39" s="14" t="s">
        <v>68</v>
      </c>
      <c r="B39" s="5">
        <v>0</v>
      </c>
      <c r="C39" s="6">
        <v>17</v>
      </c>
      <c r="D39" s="6">
        <v>5</v>
      </c>
      <c r="E39" s="6">
        <v>0</v>
      </c>
      <c r="F39" s="6">
        <v>1</v>
      </c>
      <c r="G39" s="6">
        <v>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0">
        <v>0</v>
      </c>
      <c r="O39" s="5">
        <v>0</v>
      </c>
      <c r="P39" s="6">
        <v>8</v>
      </c>
      <c r="Q39" s="6">
        <v>1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10">
        <v>0</v>
      </c>
      <c r="AB39" s="5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52">
        <v>0</v>
      </c>
      <c r="AO39">
        <f t="shared" si="9"/>
        <v>22</v>
      </c>
      <c r="AP39">
        <f t="shared" si="10"/>
        <v>3</v>
      </c>
      <c r="AQ39">
        <f t="shared" si="11"/>
        <v>0</v>
      </c>
      <c r="AR39">
        <f t="shared" si="12"/>
        <v>9</v>
      </c>
      <c r="AS39">
        <f t="shared" si="13"/>
        <v>0</v>
      </c>
      <c r="AT39">
        <f t="shared" si="14"/>
        <v>0</v>
      </c>
      <c r="AU39">
        <f t="shared" si="15"/>
        <v>0</v>
      </c>
      <c r="AV39">
        <f t="shared" si="16"/>
        <v>0</v>
      </c>
      <c r="AW39">
        <f t="shared" si="17"/>
        <v>0</v>
      </c>
    </row>
    <row r="40" spans="1:49" ht="18.75" customHeight="1">
      <c r="A40" s="14" t="s">
        <v>69</v>
      </c>
      <c r="B40" s="5">
        <v>0</v>
      </c>
      <c r="C40" s="6">
        <v>17</v>
      </c>
      <c r="D40" s="6">
        <v>5</v>
      </c>
      <c r="E40" s="6">
        <v>0</v>
      </c>
      <c r="F40" s="6">
        <v>1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0">
        <v>0</v>
      </c>
      <c r="O40" s="5">
        <v>0</v>
      </c>
      <c r="P40" s="6">
        <v>2</v>
      </c>
      <c r="Q40" s="6">
        <v>0</v>
      </c>
      <c r="R40" s="6">
        <v>1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10">
        <v>0</v>
      </c>
      <c r="AB40" s="5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52">
        <v>0</v>
      </c>
      <c r="AO40">
        <f t="shared" si="9"/>
        <v>22</v>
      </c>
      <c r="AP40">
        <f t="shared" si="10"/>
        <v>3</v>
      </c>
      <c r="AQ40">
        <f t="shared" si="11"/>
        <v>0</v>
      </c>
      <c r="AR40">
        <f t="shared" si="12"/>
        <v>2</v>
      </c>
      <c r="AS40">
        <f t="shared" si="13"/>
        <v>1</v>
      </c>
      <c r="AT40">
        <f t="shared" si="14"/>
        <v>0</v>
      </c>
      <c r="AU40">
        <f t="shared" si="15"/>
        <v>0</v>
      </c>
      <c r="AV40">
        <f t="shared" si="16"/>
        <v>0</v>
      </c>
      <c r="AW40">
        <f t="shared" si="17"/>
        <v>0</v>
      </c>
    </row>
    <row r="41" spans="1:49" ht="18.75" customHeight="1">
      <c r="A41" s="14" t="s">
        <v>70</v>
      </c>
      <c r="B41" s="5">
        <v>0</v>
      </c>
      <c r="C41" s="6">
        <v>12</v>
      </c>
      <c r="D41" s="6">
        <v>3</v>
      </c>
      <c r="E41" s="6">
        <v>0</v>
      </c>
      <c r="F41" s="6">
        <v>1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0">
        <v>0</v>
      </c>
      <c r="O41" s="5">
        <v>0</v>
      </c>
      <c r="P41" s="6">
        <v>3</v>
      </c>
      <c r="Q41" s="6">
        <v>1</v>
      </c>
      <c r="R41" s="6">
        <v>0</v>
      </c>
      <c r="S41" s="6">
        <v>1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10">
        <v>0</v>
      </c>
      <c r="AB41" s="5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52">
        <v>0</v>
      </c>
      <c r="AO41">
        <f t="shared" si="9"/>
        <v>15</v>
      </c>
      <c r="AP41">
        <f t="shared" si="10"/>
        <v>2</v>
      </c>
      <c r="AQ41">
        <f t="shared" si="11"/>
        <v>0</v>
      </c>
      <c r="AR41">
        <f t="shared" si="12"/>
        <v>4</v>
      </c>
      <c r="AS41">
        <f t="shared" si="13"/>
        <v>1</v>
      </c>
      <c r="AT41">
        <f t="shared" si="14"/>
        <v>0</v>
      </c>
      <c r="AU41">
        <f t="shared" si="15"/>
        <v>0</v>
      </c>
      <c r="AV41">
        <f t="shared" si="16"/>
        <v>0</v>
      </c>
      <c r="AW41">
        <f t="shared" si="17"/>
        <v>0</v>
      </c>
    </row>
    <row r="42" spans="1:49" ht="18.75" customHeight="1">
      <c r="A42" s="14" t="s">
        <v>71</v>
      </c>
      <c r="B42" s="5">
        <v>0</v>
      </c>
      <c r="C42" s="6">
        <v>14</v>
      </c>
      <c r="D42" s="6">
        <v>4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1</v>
      </c>
      <c r="K42" s="6">
        <v>1</v>
      </c>
      <c r="L42" s="6">
        <v>0</v>
      </c>
      <c r="M42" s="6">
        <v>0</v>
      </c>
      <c r="N42" s="10">
        <v>0</v>
      </c>
      <c r="O42" s="5">
        <v>0</v>
      </c>
      <c r="P42" s="6">
        <v>6</v>
      </c>
      <c r="Q42" s="6">
        <v>3</v>
      </c>
      <c r="R42" s="6">
        <v>1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10">
        <v>0</v>
      </c>
      <c r="AB42" s="5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52">
        <v>0</v>
      </c>
      <c r="AO42">
        <f t="shared" si="9"/>
        <v>18</v>
      </c>
      <c r="AP42">
        <f t="shared" si="10"/>
        <v>1</v>
      </c>
      <c r="AQ42">
        <f t="shared" si="11"/>
        <v>2</v>
      </c>
      <c r="AR42">
        <f t="shared" si="12"/>
        <v>9</v>
      </c>
      <c r="AS42">
        <f t="shared" si="13"/>
        <v>1</v>
      </c>
      <c r="AT42">
        <f t="shared" si="14"/>
        <v>0</v>
      </c>
      <c r="AU42">
        <f t="shared" si="15"/>
        <v>0</v>
      </c>
      <c r="AV42">
        <f t="shared" si="16"/>
        <v>0</v>
      </c>
      <c r="AW42">
        <f t="shared" si="17"/>
        <v>0</v>
      </c>
    </row>
    <row r="43" spans="1:49" ht="18.75" customHeight="1">
      <c r="A43" s="14" t="s">
        <v>72</v>
      </c>
      <c r="B43" s="5">
        <v>0</v>
      </c>
      <c r="C43" s="6">
        <v>11</v>
      </c>
      <c r="D43" s="6">
        <v>6</v>
      </c>
      <c r="E43" s="6">
        <v>0</v>
      </c>
      <c r="F43" s="6">
        <v>5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0">
        <v>0</v>
      </c>
      <c r="O43" s="5">
        <v>0</v>
      </c>
      <c r="P43" s="6">
        <v>8</v>
      </c>
      <c r="Q43" s="6">
        <v>0</v>
      </c>
      <c r="R43" s="6">
        <v>0</v>
      </c>
      <c r="S43" s="6">
        <v>1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10">
        <v>0</v>
      </c>
      <c r="AB43" s="5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52">
        <v>0</v>
      </c>
      <c r="AO43">
        <f t="shared" si="9"/>
        <v>17</v>
      </c>
      <c r="AP43">
        <f t="shared" si="10"/>
        <v>6</v>
      </c>
      <c r="AQ43">
        <f t="shared" si="11"/>
        <v>0</v>
      </c>
      <c r="AR43">
        <f t="shared" si="12"/>
        <v>8</v>
      </c>
      <c r="AS43">
        <f t="shared" si="13"/>
        <v>1</v>
      </c>
      <c r="AT43">
        <f t="shared" si="14"/>
        <v>0</v>
      </c>
      <c r="AU43">
        <f t="shared" si="15"/>
        <v>0</v>
      </c>
      <c r="AV43">
        <f t="shared" si="16"/>
        <v>0</v>
      </c>
      <c r="AW43">
        <f t="shared" si="17"/>
        <v>0</v>
      </c>
    </row>
    <row r="44" spans="1:49" ht="18.75" customHeight="1">
      <c r="A44" s="14" t="s">
        <v>73</v>
      </c>
      <c r="B44" s="5">
        <v>0</v>
      </c>
      <c r="C44" s="6">
        <v>17</v>
      </c>
      <c r="D44" s="6">
        <v>4</v>
      </c>
      <c r="E44" s="6">
        <v>0</v>
      </c>
      <c r="F44" s="6">
        <v>1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10">
        <v>0</v>
      </c>
      <c r="O44" s="5">
        <v>0</v>
      </c>
      <c r="P44" s="6">
        <v>6</v>
      </c>
      <c r="Q44" s="6">
        <v>0</v>
      </c>
      <c r="R44" s="6">
        <v>0</v>
      </c>
      <c r="S44" s="6">
        <v>1</v>
      </c>
      <c r="T44" s="6">
        <v>0</v>
      </c>
      <c r="U44" s="6">
        <v>0</v>
      </c>
      <c r="V44" s="6">
        <v>0</v>
      </c>
      <c r="W44" s="6">
        <v>1</v>
      </c>
      <c r="X44" s="6">
        <v>0</v>
      </c>
      <c r="Y44" s="6">
        <v>0</v>
      </c>
      <c r="Z44" s="6">
        <v>0</v>
      </c>
      <c r="AA44" s="10">
        <v>0</v>
      </c>
      <c r="AB44" s="5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52">
        <v>0</v>
      </c>
      <c r="AO44">
        <f t="shared" si="9"/>
        <v>21</v>
      </c>
      <c r="AP44">
        <f t="shared" si="10"/>
        <v>1</v>
      </c>
      <c r="AQ44">
        <f t="shared" si="11"/>
        <v>1</v>
      </c>
      <c r="AR44">
        <f t="shared" si="12"/>
        <v>6</v>
      </c>
      <c r="AS44">
        <f t="shared" si="13"/>
        <v>1</v>
      </c>
      <c r="AT44">
        <f t="shared" si="14"/>
        <v>1</v>
      </c>
      <c r="AU44">
        <f t="shared" si="15"/>
        <v>0</v>
      </c>
      <c r="AV44">
        <f t="shared" si="16"/>
        <v>0</v>
      </c>
      <c r="AW44">
        <f t="shared" si="17"/>
        <v>0</v>
      </c>
    </row>
    <row r="45" spans="1:49" ht="18.75" customHeight="1">
      <c r="A45" s="14" t="s">
        <v>74</v>
      </c>
      <c r="B45" s="5">
        <v>0</v>
      </c>
      <c r="C45" s="6">
        <v>9</v>
      </c>
      <c r="D45" s="6">
        <v>4</v>
      </c>
      <c r="E45" s="6">
        <v>0</v>
      </c>
      <c r="F45" s="6">
        <v>2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0">
        <v>0</v>
      </c>
      <c r="O45" s="5">
        <v>0</v>
      </c>
      <c r="P45" s="6">
        <v>1</v>
      </c>
      <c r="Q45" s="6">
        <v>3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10">
        <v>0</v>
      </c>
      <c r="AB45" s="5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52">
        <v>0</v>
      </c>
      <c r="AO45">
        <f t="shared" si="9"/>
        <v>13</v>
      </c>
      <c r="AP45">
        <f t="shared" si="10"/>
        <v>2</v>
      </c>
      <c r="AQ45">
        <f t="shared" si="11"/>
        <v>0</v>
      </c>
      <c r="AR45">
        <f t="shared" si="12"/>
        <v>4</v>
      </c>
      <c r="AS45">
        <f t="shared" si="13"/>
        <v>1</v>
      </c>
      <c r="AT45">
        <f t="shared" si="14"/>
        <v>0</v>
      </c>
      <c r="AU45">
        <f t="shared" si="15"/>
        <v>0</v>
      </c>
      <c r="AV45">
        <f t="shared" si="16"/>
        <v>0</v>
      </c>
      <c r="AW45">
        <f t="shared" si="17"/>
        <v>0</v>
      </c>
    </row>
    <row r="46" spans="1:49" ht="18.75" customHeight="1">
      <c r="A46" s="14" t="s">
        <v>75</v>
      </c>
      <c r="B46" s="5">
        <v>0</v>
      </c>
      <c r="C46" s="6">
        <v>12</v>
      </c>
      <c r="D46" s="6">
        <v>2</v>
      </c>
      <c r="E46" s="6">
        <v>0</v>
      </c>
      <c r="F46" s="6">
        <v>1</v>
      </c>
      <c r="G46" s="6">
        <v>1</v>
      </c>
      <c r="H46" s="6">
        <v>0</v>
      </c>
      <c r="I46" s="6">
        <v>0</v>
      </c>
      <c r="J46" s="6">
        <v>3</v>
      </c>
      <c r="K46" s="6">
        <v>0</v>
      </c>
      <c r="L46" s="6">
        <v>0</v>
      </c>
      <c r="M46" s="6">
        <v>0</v>
      </c>
      <c r="N46" s="10">
        <v>0</v>
      </c>
      <c r="O46" s="5">
        <v>0</v>
      </c>
      <c r="P46" s="6">
        <v>2</v>
      </c>
      <c r="Q46" s="6">
        <v>2</v>
      </c>
      <c r="R46" s="6">
        <v>0</v>
      </c>
      <c r="S46" s="6">
        <v>1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10">
        <v>0</v>
      </c>
      <c r="AB46" s="5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52">
        <v>0</v>
      </c>
      <c r="AO46">
        <f t="shared" si="9"/>
        <v>14</v>
      </c>
      <c r="AP46">
        <f t="shared" si="10"/>
        <v>2</v>
      </c>
      <c r="AQ46">
        <f t="shared" si="11"/>
        <v>3</v>
      </c>
      <c r="AR46">
        <f t="shared" si="12"/>
        <v>4</v>
      </c>
      <c r="AS46">
        <f t="shared" si="13"/>
        <v>1</v>
      </c>
      <c r="AT46">
        <f t="shared" si="14"/>
        <v>0</v>
      </c>
      <c r="AU46">
        <f t="shared" si="15"/>
        <v>0</v>
      </c>
      <c r="AV46">
        <f t="shared" si="16"/>
        <v>0</v>
      </c>
      <c r="AW46">
        <f t="shared" si="17"/>
        <v>0</v>
      </c>
    </row>
    <row r="47" spans="1:49" ht="18.75" customHeight="1">
      <c r="A47" s="14" t="s">
        <v>76</v>
      </c>
      <c r="B47" s="5">
        <v>0</v>
      </c>
      <c r="C47" s="6">
        <v>10</v>
      </c>
      <c r="D47" s="6">
        <v>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0">
        <v>0</v>
      </c>
      <c r="O47" s="5">
        <v>0</v>
      </c>
      <c r="P47" s="6">
        <v>4</v>
      </c>
      <c r="Q47" s="6">
        <v>1</v>
      </c>
      <c r="R47" s="6">
        <v>0</v>
      </c>
      <c r="S47" s="6">
        <v>1</v>
      </c>
      <c r="T47" s="6">
        <v>1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10">
        <v>0</v>
      </c>
      <c r="AB47" s="5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52">
        <v>0</v>
      </c>
      <c r="AO47">
        <f t="shared" si="9"/>
        <v>13</v>
      </c>
      <c r="AP47">
        <f t="shared" si="10"/>
        <v>0</v>
      </c>
      <c r="AQ47">
        <f t="shared" si="11"/>
        <v>0</v>
      </c>
      <c r="AR47">
        <f t="shared" si="12"/>
        <v>5</v>
      </c>
      <c r="AS47">
        <f t="shared" si="13"/>
        <v>2</v>
      </c>
      <c r="AT47">
        <f t="shared" si="14"/>
        <v>1</v>
      </c>
      <c r="AU47">
        <f t="shared" si="15"/>
        <v>0</v>
      </c>
      <c r="AV47">
        <f t="shared" si="16"/>
        <v>0</v>
      </c>
      <c r="AW47">
        <f t="shared" si="17"/>
        <v>0</v>
      </c>
    </row>
    <row r="48" spans="1:49" ht="18.75" customHeight="1">
      <c r="A48" s="14" t="s">
        <v>77</v>
      </c>
      <c r="B48" s="5">
        <v>0</v>
      </c>
      <c r="C48" s="6">
        <v>9</v>
      </c>
      <c r="D48" s="6">
        <v>2</v>
      </c>
      <c r="E48" s="6">
        <v>0</v>
      </c>
      <c r="F48" s="6">
        <v>0</v>
      </c>
      <c r="G48" s="6">
        <v>1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0">
        <v>0</v>
      </c>
      <c r="O48" s="5">
        <v>0</v>
      </c>
      <c r="P48" s="6">
        <v>5</v>
      </c>
      <c r="Q48" s="6">
        <v>1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10">
        <v>0</v>
      </c>
      <c r="AB48" s="5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52">
        <v>0</v>
      </c>
      <c r="AO48">
        <f t="shared" si="9"/>
        <v>11</v>
      </c>
      <c r="AP48">
        <f t="shared" si="10"/>
        <v>1</v>
      </c>
      <c r="AQ48">
        <f t="shared" si="11"/>
        <v>0</v>
      </c>
      <c r="AR48">
        <f t="shared" si="12"/>
        <v>6</v>
      </c>
      <c r="AS48">
        <f t="shared" si="13"/>
        <v>0</v>
      </c>
      <c r="AT48">
        <f t="shared" si="14"/>
        <v>0</v>
      </c>
      <c r="AU48">
        <f t="shared" si="15"/>
        <v>0</v>
      </c>
      <c r="AV48">
        <f t="shared" si="16"/>
        <v>0</v>
      </c>
      <c r="AW48">
        <f t="shared" si="17"/>
        <v>0</v>
      </c>
    </row>
    <row r="49" spans="1:49" ht="18.75" customHeight="1">
      <c r="A49" s="14" t="s">
        <v>78</v>
      </c>
      <c r="B49" s="5">
        <v>0</v>
      </c>
      <c r="C49" s="6">
        <v>17</v>
      </c>
      <c r="D49" s="6">
        <v>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</v>
      </c>
      <c r="K49" s="6">
        <v>0</v>
      </c>
      <c r="L49" s="6">
        <v>0</v>
      </c>
      <c r="M49" s="6">
        <v>0</v>
      </c>
      <c r="N49" s="10">
        <v>0</v>
      </c>
      <c r="O49" s="5">
        <v>0</v>
      </c>
      <c r="P49" s="6">
        <v>4</v>
      </c>
      <c r="Q49" s="6">
        <v>1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10">
        <v>0</v>
      </c>
      <c r="AB49" s="5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52">
        <v>0</v>
      </c>
      <c r="AO49">
        <f t="shared" si="9"/>
        <v>20</v>
      </c>
      <c r="AP49">
        <f t="shared" si="10"/>
        <v>0</v>
      </c>
      <c r="AQ49">
        <f t="shared" si="11"/>
        <v>1</v>
      </c>
      <c r="AR49">
        <f t="shared" si="12"/>
        <v>5</v>
      </c>
      <c r="AS49">
        <f t="shared" si="13"/>
        <v>0</v>
      </c>
      <c r="AT49">
        <f t="shared" si="14"/>
        <v>0</v>
      </c>
      <c r="AU49">
        <f t="shared" si="15"/>
        <v>0</v>
      </c>
      <c r="AV49">
        <f t="shared" si="16"/>
        <v>0</v>
      </c>
      <c r="AW49">
        <f t="shared" si="17"/>
        <v>0</v>
      </c>
    </row>
    <row r="50" spans="1:49" ht="18.75" customHeight="1">
      <c r="A50" s="14" t="s">
        <v>79</v>
      </c>
      <c r="B50" s="5">
        <v>0</v>
      </c>
      <c r="C50" s="6">
        <v>13</v>
      </c>
      <c r="D50" s="6">
        <v>2</v>
      </c>
      <c r="E50" s="6">
        <v>0</v>
      </c>
      <c r="F50" s="6">
        <v>2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0">
        <v>0</v>
      </c>
      <c r="O50" s="5">
        <v>0</v>
      </c>
      <c r="P50" s="6">
        <v>4</v>
      </c>
      <c r="Q50" s="6">
        <v>2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10">
        <v>0</v>
      </c>
      <c r="AB50" s="5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52">
        <v>0</v>
      </c>
      <c r="AO50">
        <f t="shared" si="9"/>
        <v>15</v>
      </c>
      <c r="AP50">
        <f t="shared" si="10"/>
        <v>2</v>
      </c>
      <c r="AQ50">
        <f t="shared" si="11"/>
        <v>0</v>
      </c>
      <c r="AR50">
        <f t="shared" si="12"/>
        <v>6</v>
      </c>
      <c r="AS50">
        <f t="shared" si="13"/>
        <v>0</v>
      </c>
      <c r="AT50">
        <f t="shared" si="14"/>
        <v>0</v>
      </c>
      <c r="AU50">
        <f t="shared" si="15"/>
        <v>0</v>
      </c>
      <c r="AV50">
        <f t="shared" si="16"/>
        <v>0</v>
      </c>
      <c r="AW50">
        <f t="shared" si="17"/>
        <v>0</v>
      </c>
    </row>
    <row r="51" spans="1:49" ht="18.75" customHeight="1">
      <c r="A51" s="14" t="s">
        <v>80</v>
      </c>
      <c r="B51" s="5">
        <v>0</v>
      </c>
      <c r="C51" s="6">
        <v>8</v>
      </c>
      <c r="D51" s="6">
        <v>6</v>
      </c>
      <c r="E51" s="6">
        <v>0</v>
      </c>
      <c r="F51" s="6">
        <v>2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0">
        <v>0</v>
      </c>
      <c r="O51" s="5">
        <v>0</v>
      </c>
      <c r="P51" s="6">
        <v>5</v>
      </c>
      <c r="Q51" s="6">
        <v>2</v>
      </c>
      <c r="R51" s="6">
        <v>1</v>
      </c>
      <c r="S51" s="6">
        <v>1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10">
        <v>0</v>
      </c>
      <c r="AB51" s="5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52">
        <v>0</v>
      </c>
      <c r="AO51">
        <f t="shared" si="9"/>
        <v>14</v>
      </c>
      <c r="AP51">
        <f t="shared" si="10"/>
        <v>2</v>
      </c>
      <c r="AQ51">
        <f t="shared" si="11"/>
        <v>0</v>
      </c>
      <c r="AR51">
        <f t="shared" si="12"/>
        <v>7</v>
      </c>
      <c r="AS51">
        <f t="shared" si="13"/>
        <v>2</v>
      </c>
      <c r="AT51">
        <f t="shared" si="14"/>
        <v>0</v>
      </c>
      <c r="AU51">
        <f t="shared" si="15"/>
        <v>0</v>
      </c>
      <c r="AV51">
        <f t="shared" si="16"/>
        <v>0</v>
      </c>
      <c r="AW51">
        <f t="shared" si="17"/>
        <v>0</v>
      </c>
    </row>
    <row r="52" spans="1:49" ht="18.75" customHeight="1">
      <c r="A52" s="14" t="s">
        <v>81</v>
      </c>
      <c r="B52" s="5">
        <v>0</v>
      </c>
      <c r="C52" s="6">
        <v>9</v>
      </c>
      <c r="D52" s="6">
        <v>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6">
        <v>0</v>
      </c>
      <c r="M52" s="6">
        <v>0</v>
      </c>
      <c r="N52" s="10">
        <v>0</v>
      </c>
      <c r="O52" s="5">
        <v>0</v>
      </c>
      <c r="P52" s="6">
        <v>10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1</v>
      </c>
      <c r="X52" s="6">
        <v>0</v>
      </c>
      <c r="Y52" s="6">
        <v>0</v>
      </c>
      <c r="Z52" s="6">
        <v>0</v>
      </c>
      <c r="AA52" s="10">
        <v>0</v>
      </c>
      <c r="AB52" s="5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52">
        <v>0</v>
      </c>
      <c r="AO52">
        <f t="shared" si="9"/>
        <v>12</v>
      </c>
      <c r="AP52">
        <f t="shared" si="10"/>
        <v>0</v>
      </c>
      <c r="AQ52">
        <f t="shared" si="11"/>
        <v>1</v>
      </c>
      <c r="AR52">
        <f t="shared" si="12"/>
        <v>10</v>
      </c>
      <c r="AS52">
        <f t="shared" si="13"/>
        <v>0</v>
      </c>
      <c r="AT52">
        <f t="shared" si="14"/>
        <v>1</v>
      </c>
      <c r="AU52">
        <f t="shared" si="15"/>
        <v>0</v>
      </c>
      <c r="AV52">
        <f t="shared" si="16"/>
        <v>0</v>
      </c>
      <c r="AW52">
        <f t="shared" si="17"/>
        <v>0</v>
      </c>
    </row>
    <row r="53" spans="1:49" ht="18.75" customHeight="1">
      <c r="A53" s="14" t="s">
        <v>82</v>
      </c>
      <c r="B53" s="5">
        <v>0</v>
      </c>
      <c r="C53" s="6">
        <v>17</v>
      </c>
      <c r="D53" s="6">
        <v>4</v>
      </c>
      <c r="E53" s="6">
        <v>0</v>
      </c>
      <c r="F53" s="6">
        <v>1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0</v>
      </c>
      <c r="M53" s="6">
        <v>0</v>
      </c>
      <c r="N53" s="10">
        <v>0</v>
      </c>
      <c r="O53" s="5">
        <v>0</v>
      </c>
      <c r="P53" s="6">
        <v>7</v>
      </c>
      <c r="Q53" s="6">
        <v>1</v>
      </c>
      <c r="R53" s="6">
        <v>0</v>
      </c>
      <c r="S53" s="6">
        <v>0</v>
      </c>
      <c r="T53" s="6">
        <v>0</v>
      </c>
      <c r="U53" s="6">
        <v>0</v>
      </c>
      <c r="V53" s="6">
        <v>1</v>
      </c>
      <c r="W53" s="6">
        <v>0</v>
      </c>
      <c r="X53" s="6">
        <v>0</v>
      </c>
      <c r="Y53" s="6">
        <v>0</v>
      </c>
      <c r="Z53" s="6">
        <v>0</v>
      </c>
      <c r="AA53" s="10">
        <v>0</v>
      </c>
      <c r="AB53" s="5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52">
        <v>0</v>
      </c>
      <c r="AO53">
        <f t="shared" si="9"/>
        <v>21</v>
      </c>
      <c r="AP53">
        <f t="shared" si="10"/>
        <v>1</v>
      </c>
      <c r="AQ53">
        <f t="shared" si="11"/>
        <v>1</v>
      </c>
      <c r="AR53">
        <f t="shared" si="12"/>
        <v>8</v>
      </c>
      <c r="AS53">
        <f t="shared" si="13"/>
        <v>0</v>
      </c>
      <c r="AT53">
        <f t="shared" si="14"/>
        <v>1</v>
      </c>
      <c r="AU53">
        <f t="shared" si="15"/>
        <v>0</v>
      </c>
      <c r="AV53">
        <f t="shared" si="16"/>
        <v>0</v>
      </c>
      <c r="AW53">
        <f t="shared" si="17"/>
        <v>0</v>
      </c>
    </row>
    <row r="54" spans="1:49" ht="18.75" customHeight="1">
      <c r="A54" s="14" t="s">
        <v>83</v>
      </c>
      <c r="B54" s="5">
        <v>0</v>
      </c>
      <c r="C54" s="6">
        <v>19</v>
      </c>
      <c r="D54" s="6">
        <v>2</v>
      </c>
      <c r="E54" s="6">
        <v>0</v>
      </c>
      <c r="F54" s="6">
        <v>1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0">
        <v>0</v>
      </c>
      <c r="O54" s="5">
        <v>0</v>
      </c>
      <c r="P54" s="6">
        <v>6</v>
      </c>
      <c r="Q54" s="6">
        <v>0</v>
      </c>
      <c r="R54" s="6">
        <v>0</v>
      </c>
      <c r="S54" s="6">
        <v>0</v>
      </c>
      <c r="T54" s="6">
        <v>1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10">
        <v>0</v>
      </c>
      <c r="AB54" s="5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52">
        <v>0</v>
      </c>
      <c r="AO54">
        <f t="shared" si="9"/>
        <v>21</v>
      </c>
      <c r="AP54">
        <f t="shared" si="10"/>
        <v>1</v>
      </c>
      <c r="AQ54">
        <f t="shared" si="11"/>
        <v>0</v>
      </c>
      <c r="AR54">
        <f t="shared" si="12"/>
        <v>6</v>
      </c>
      <c r="AS54">
        <f t="shared" si="13"/>
        <v>1</v>
      </c>
      <c r="AT54">
        <f t="shared" si="14"/>
        <v>0</v>
      </c>
      <c r="AU54">
        <f t="shared" si="15"/>
        <v>0</v>
      </c>
      <c r="AV54">
        <f t="shared" si="16"/>
        <v>0</v>
      </c>
      <c r="AW54">
        <f t="shared" si="17"/>
        <v>0</v>
      </c>
    </row>
    <row r="55" spans="1:49" ht="18.75" customHeight="1">
      <c r="A55" s="14" t="s">
        <v>84</v>
      </c>
      <c r="B55" s="5">
        <v>0</v>
      </c>
      <c r="C55" s="6">
        <v>12</v>
      </c>
      <c r="D55" s="6">
        <v>1</v>
      </c>
      <c r="E55" s="6">
        <v>0</v>
      </c>
      <c r="F55" s="6">
        <v>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0">
        <v>0</v>
      </c>
      <c r="O55" s="5">
        <v>1</v>
      </c>
      <c r="P55" s="6">
        <v>10</v>
      </c>
      <c r="Q55" s="6">
        <v>2</v>
      </c>
      <c r="R55" s="6">
        <v>1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10">
        <v>0</v>
      </c>
      <c r="AB55" s="5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52">
        <v>0</v>
      </c>
      <c r="AO55">
        <f t="shared" si="9"/>
        <v>13</v>
      </c>
      <c r="AP55">
        <f t="shared" si="10"/>
        <v>1</v>
      </c>
      <c r="AQ55">
        <f t="shared" si="11"/>
        <v>0</v>
      </c>
      <c r="AR55">
        <f t="shared" si="12"/>
        <v>13</v>
      </c>
      <c r="AS55">
        <f t="shared" si="13"/>
        <v>1</v>
      </c>
      <c r="AT55">
        <f t="shared" si="14"/>
        <v>0</v>
      </c>
      <c r="AU55">
        <f t="shared" si="15"/>
        <v>0</v>
      </c>
      <c r="AV55">
        <f t="shared" si="16"/>
        <v>0</v>
      </c>
      <c r="AW55">
        <f t="shared" si="17"/>
        <v>0</v>
      </c>
    </row>
    <row r="56" spans="1:49" ht="18.75" customHeight="1">
      <c r="A56" s="14" t="s">
        <v>85</v>
      </c>
      <c r="B56" s="5">
        <v>0</v>
      </c>
      <c r="C56" s="6">
        <v>18</v>
      </c>
      <c r="D56" s="6">
        <v>2</v>
      </c>
      <c r="E56" s="6">
        <v>0</v>
      </c>
      <c r="F56" s="6">
        <v>1</v>
      </c>
      <c r="G56" s="6">
        <v>1</v>
      </c>
      <c r="H56" s="6">
        <v>0</v>
      </c>
      <c r="I56" s="6">
        <v>0</v>
      </c>
      <c r="J56" s="6">
        <v>1</v>
      </c>
      <c r="K56" s="6">
        <v>0</v>
      </c>
      <c r="L56" s="6">
        <v>0</v>
      </c>
      <c r="M56" s="6">
        <v>0</v>
      </c>
      <c r="N56" s="10">
        <v>0</v>
      </c>
      <c r="O56" s="5">
        <v>0</v>
      </c>
      <c r="P56" s="6">
        <v>6</v>
      </c>
      <c r="Q56" s="6">
        <v>3</v>
      </c>
      <c r="R56" s="6">
        <v>1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10">
        <v>0</v>
      </c>
      <c r="AB56" s="5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52">
        <v>0</v>
      </c>
      <c r="AO56">
        <f t="shared" si="9"/>
        <v>20</v>
      </c>
      <c r="AP56">
        <f t="shared" si="10"/>
        <v>2</v>
      </c>
      <c r="AQ56">
        <f t="shared" si="11"/>
        <v>1</v>
      </c>
      <c r="AR56">
        <f t="shared" si="12"/>
        <v>9</v>
      </c>
      <c r="AS56">
        <f t="shared" si="13"/>
        <v>1</v>
      </c>
      <c r="AT56">
        <f t="shared" si="14"/>
        <v>0</v>
      </c>
      <c r="AU56">
        <f t="shared" si="15"/>
        <v>0</v>
      </c>
      <c r="AV56">
        <f t="shared" si="16"/>
        <v>0</v>
      </c>
      <c r="AW56">
        <f t="shared" si="17"/>
        <v>0</v>
      </c>
    </row>
    <row r="57" spans="1:49" ht="18.75" customHeight="1">
      <c r="A57" s="14" t="s">
        <v>86</v>
      </c>
      <c r="B57" s="5">
        <v>0</v>
      </c>
      <c r="C57" s="6">
        <v>12</v>
      </c>
      <c r="D57" s="6">
        <v>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6">
        <v>0</v>
      </c>
      <c r="N57" s="10">
        <v>0</v>
      </c>
      <c r="O57" s="5">
        <v>0</v>
      </c>
      <c r="P57" s="6">
        <v>6</v>
      </c>
      <c r="Q57" s="6">
        <v>4</v>
      </c>
      <c r="R57" s="6">
        <v>0</v>
      </c>
      <c r="S57" s="6">
        <v>1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10">
        <v>0</v>
      </c>
      <c r="AB57" s="5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52">
        <v>0</v>
      </c>
      <c r="AO57">
        <f t="shared" si="9"/>
        <v>15</v>
      </c>
      <c r="AP57">
        <f t="shared" si="10"/>
        <v>0</v>
      </c>
      <c r="AQ57">
        <f t="shared" si="11"/>
        <v>1</v>
      </c>
      <c r="AR57">
        <f t="shared" si="12"/>
        <v>10</v>
      </c>
      <c r="AS57">
        <f t="shared" si="13"/>
        <v>1</v>
      </c>
      <c r="AT57">
        <f t="shared" si="14"/>
        <v>0</v>
      </c>
      <c r="AU57">
        <f t="shared" si="15"/>
        <v>0</v>
      </c>
      <c r="AV57">
        <f t="shared" si="16"/>
        <v>0</v>
      </c>
      <c r="AW57">
        <f t="shared" si="17"/>
        <v>0</v>
      </c>
    </row>
    <row r="58" spans="1:49" ht="18.75" customHeight="1">
      <c r="A58" s="14" t="s">
        <v>87</v>
      </c>
      <c r="B58" s="5">
        <v>0</v>
      </c>
      <c r="C58" s="6">
        <v>16</v>
      </c>
      <c r="D58" s="6">
        <v>5</v>
      </c>
      <c r="E58" s="6">
        <v>0</v>
      </c>
      <c r="F58" s="6">
        <v>1</v>
      </c>
      <c r="G58" s="6">
        <v>2</v>
      </c>
      <c r="H58" s="6">
        <v>0</v>
      </c>
      <c r="I58" s="6">
        <v>0</v>
      </c>
      <c r="J58" s="6">
        <v>2</v>
      </c>
      <c r="K58" s="6">
        <v>2</v>
      </c>
      <c r="L58" s="6">
        <v>0</v>
      </c>
      <c r="M58" s="6">
        <v>0</v>
      </c>
      <c r="N58" s="10">
        <v>0</v>
      </c>
      <c r="O58" s="5">
        <v>0</v>
      </c>
      <c r="P58" s="6">
        <v>10</v>
      </c>
      <c r="Q58" s="6">
        <v>1</v>
      </c>
      <c r="R58" s="6">
        <v>0</v>
      </c>
      <c r="S58" s="6">
        <v>1</v>
      </c>
      <c r="T58" s="6">
        <v>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10">
        <v>0</v>
      </c>
      <c r="AB58" s="5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52">
        <v>0</v>
      </c>
      <c r="AO58">
        <f t="shared" si="9"/>
        <v>21</v>
      </c>
      <c r="AP58">
        <f t="shared" si="10"/>
        <v>3</v>
      </c>
      <c r="AQ58">
        <f t="shared" si="11"/>
        <v>4</v>
      </c>
      <c r="AR58">
        <f t="shared" si="12"/>
        <v>11</v>
      </c>
      <c r="AS58">
        <f t="shared" si="13"/>
        <v>2</v>
      </c>
      <c r="AT58">
        <f t="shared" si="14"/>
        <v>0</v>
      </c>
      <c r="AU58">
        <f t="shared" si="15"/>
        <v>0</v>
      </c>
      <c r="AV58">
        <f t="shared" si="16"/>
        <v>0</v>
      </c>
      <c r="AW58">
        <f t="shared" si="17"/>
        <v>0</v>
      </c>
    </row>
    <row r="59" spans="1:49" ht="18.75" customHeight="1">
      <c r="A59" s="14" t="s">
        <v>88</v>
      </c>
      <c r="B59" s="5">
        <v>1</v>
      </c>
      <c r="C59" s="6">
        <v>16</v>
      </c>
      <c r="D59" s="6">
        <v>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</v>
      </c>
      <c r="K59" s="6">
        <v>0</v>
      </c>
      <c r="L59" s="6">
        <v>0</v>
      </c>
      <c r="M59" s="6">
        <v>0</v>
      </c>
      <c r="N59" s="10">
        <v>0</v>
      </c>
      <c r="O59" s="5">
        <v>0</v>
      </c>
      <c r="P59" s="6">
        <v>4</v>
      </c>
      <c r="Q59" s="6">
        <v>2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10">
        <v>0</v>
      </c>
      <c r="AB59" s="5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52">
        <v>0</v>
      </c>
      <c r="AO59">
        <f t="shared" si="9"/>
        <v>20</v>
      </c>
      <c r="AP59">
        <f t="shared" si="10"/>
        <v>0</v>
      </c>
      <c r="AQ59">
        <f t="shared" si="11"/>
        <v>1</v>
      </c>
      <c r="AR59">
        <f t="shared" si="12"/>
        <v>6</v>
      </c>
      <c r="AS59">
        <f t="shared" si="13"/>
        <v>0</v>
      </c>
      <c r="AT59">
        <f t="shared" si="14"/>
        <v>0</v>
      </c>
      <c r="AU59">
        <f t="shared" si="15"/>
        <v>0</v>
      </c>
      <c r="AV59">
        <f t="shared" si="16"/>
        <v>0</v>
      </c>
      <c r="AW59">
        <f t="shared" si="17"/>
        <v>0</v>
      </c>
    </row>
    <row r="60" spans="1:49" ht="18.75" customHeight="1">
      <c r="A60" s="14" t="s">
        <v>89</v>
      </c>
      <c r="B60" s="5">
        <v>0</v>
      </c>
      <c r="C60" s="6">
        <v>15</v>
      </c>
      <c r="D60" s="6">
        <v>4</v>
      </c>
      <c r="E60" s="6">
        <v>0</v>
      </c>
      <c r="F60" s="6">
        <v>1</v>
      </c>
      <c r="G60" s="6">
        <v>0</v>
      </c>
      <c r="H60" s="6">
        <v>0</v>
      </c>
      <c r="I60" s="6">
        <v>1</v>
      </c>
      <c r="J60" s="6">
        <v>0</v>
      </c>
      <c r="K60" s="6">
        <v>0</v>
      </c>
      <c r="L60" s="6">
        <v>0</v>
      </c>
      <c r="M60" s="6">
        <v>0</v>
      </c>
      <c r="N60" s="10">
        <v>0</v>
      </c>
      <c r="O60" s="5">
        <v>0</v>
      </c>
      <c r="P60" s="6">
        <v>3</v>
      </c>
      <c r="Q60" s="6">
        <v>2</v>
      </c>
      <c r="R60" s="6">
        <v>1</v>
      </c>
      <c r="S60" s="6">
        <v>0</v>
      </c>
      <c r="T60" s="6">
        <v>1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10">
        <v>0</v>
      </c>
      <c r="AB60" s="5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52">
        <v>0</v>
      </c>
      <c r="AO60">
        <f t="shared" si="9"/>
        <v>19</v>
      </c>
      <c r="AP60">
        <f t="shared" si="10"/>
        <v>1</v>
      </c>
      <c r="AQ60">
        <f t="shared" si="11"/>
        <v>1</v>
      </c>
      <c r="AR60">
        <f t="shared" si="12"/>
        <v>5</v>
      </c>
      <c r="AS60">
        <f t="shared" si="13"/>
        <v>2</v>
      </c>
      <c r="AT60">
        <f t="shared" si="14"/>
        <v>0</v>
      </c>
      <c r="AU60">
        <f t="shared" si="15"/>
        <v>0</v>
      </c>
      <c r="AV60">
        <f t="shared" si="16"/>
        <v>0</v>
      </c>
      <c r="AW60">
        <f t="shared" si="17"/>
        <v>0</v>
      </c>
    </row>
    <row r="61" spans="1:49" ht="18.75" customHeight="1">
      <c r="A61" s="14" t="s">
        <v>90</v>
      </c>
      <c r="B61" s="5">
        <v>0</v>
      </c>
      <c r="C61" s="6">
        <v>14</v>
      </c>
      <c r="D61" s="6">
        <v>5</v>
      </c>
      <c r="E61" s="6">
        <v>0</v>
      </c>
      <c r="F61" s="6">
        <v>0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0">
        <v>0</v>
      </c>
      <c r="O61" s="5">
        <v>0</v>
      </c>
      <c r="P61" s="6">
        <v>9</v>
      </c>
      <c r="Q61" s="6">
        <v>1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10">
        <v>0</v>
      </c>
      <c r="AB61" s="5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52">
        <v>0</v>
      </c>
      <c r="AO61">
        <f t="shared" si="9"/>
        <v>19</v>
      </c>
      <c r="AP61">
        <f t="shared" si="10"/>
        <v>1</v>
      </c>
      <c r="AQ61">
        <f t="shared" si="11"/>
        <v>0</v>
      </c>
      <c r="AR61">
        <f t="shared" si="12"/>
        <v>10</v>
      </c>
      <c r="AS61">
        <f t="shared" si="13"/>
        <v>0</v>
      </c>
      <c r="AT61">
        <f t="shared" si="14"/>
        <v>0</v>
      </c>
      <c r="AU61">
        <f t="shared" si="15"/>
        <v>0</v>
      </c>
      <c r="AV61">
        <f t="shared" si="16"/>
        <v>0</v>
      </c>
      <c r="AW61">
        <f t="shared" si="17"/>
        <v>0</v>
      </c>
    </row>
    <row r="62" spans="1:49" ht="18.75" customHeight="1">
      <c r="A62" s="14" t="s">
        <v>91</v>
      </c>
      <c r="B62" s="5">
        <v>0</v>
      </c>
      <c r="C62" s="6">
        <v>18</v>
      </c>
      <c r="D62" s="6">
        <v>3</v>
      </c>
      <c r="E62" s="6">
        <v>1</v>
      </c>
      <c r="F62" s="6">
        <v>1</v>
      </c>
      <c r="G62" s="6">
        <v>1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0">
        <v>0</v>
      </c>
      <c r="O62" s="5">
        <v>0</v>
      </c>
      <c r="P62" s="6">
        <v>4</v>
      </c>
      <c r="Q62" s="6">
        <v>1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10">
        <v>0</v>
      </c>
      <c r="AB62" s="5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52">
        <v>0</v>
      </c>
      <c r="AO62">
        <f t="shared" si="9"/>
        <v>21</v>
      </c>
      <c r="AP62">
        <f t="shared" si="10"/>
        <v>3</v>
      </c>
      <c r="AQ62">
        <f t="shared" si="11"/>
        <v>0</v>
      </c>
      <c r="AR62">
        <f t="shared" si="12"/>
        <v>5</v>
      </c>
      <c r="AS62">
        <f t="shared" si="13"/>
        <v>0</v>
      </c>
      <c r="AT62">
        <f t="shared" si="14"/>
        <v>0</v>
      </c>
      <c r="AU62">
        <f t="shared" si="15"/>
        <v>0</v>
      </c>
      <c r="AV62">
        <f t="shared" si="16"/>
        <v>0</v>
      </c>
      <c r="AW62">
        <f t="shared" si="17"/>
        <v>0</v>
      </c>
    </row>
    <row r="63" spans="1:49" ht="18.75" customHeight="1">
      <c r="A63" s="14" t="s">
        <v>92</v>
      </c>
      <c r="B63" s="5">
        <v>0</v>
      </c>
      <c r="C63" s="6">
        <v>10</v>
      </c>
      <c r="D63" s="6">
        <v>3</v>
      </c>
      <c r="E63" s="6">
        <v>0</v>
      </c>
      <c r="F63" s="6">
        <v>0</v>
      </c>
      <c r="G63" s="6">
        <v>2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0">
        <v>0</v>
      </c>
      <c r="O63" s="5">
        <v>0</v>
      </c>
      <c r="P63" s="6">
        <v>6</v>
      </c>
      <c r="Q63" s="6">
        <v>3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10">
        <v>0</v>
      </c>
      <c r="AB63" s="5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52">
        <v>0</v>
      </c>
      <c r="AO63">
        <f t="shared" si="9"/>
        <v>13</v>
      </c>
      <c r="AP63">
        <f t="shared" si="10"/>
        <v>2</v>
      </c>
      <c r="AQ63">
        <f t="shared" si="11"/>
        <v>0</v>
      </c>
      <c r="AR63">
        <f t="shared" si="12"/>
        <v>9</v>
      </c>
      <c r="AS63">
        <f t="shared" si="13"/>
        <v>0</v>
      </c>
      <c r="AT63">
        <f t="shared" si="14"/>
        <v>0</v>
      </c>
      <c r="AU63">
        <f t="shared" si="15"/>
        <v>0</v>
      </c>
      <c r="AV63">
        <f t="shared" si="16"/>
        <v>0</v>
      </c>
      <c r="AW63">
        <f t="shared" si="17"/>
        <v>0</v>
      </c>
    </row>
    <row r="64" spans="1:49" ht="18.75" customHeight="1">
      <c r="A64" s="14" t="s">
        <v>93</v>
      </c>
      <c r="B64" s="5">
        <v>0</v>
      </c>
      <c r="C64" s="6">
        <v>18</v>
      </c>
      <c r="D64" s="6">
        <v>1</v>
      </c>
      <c r="E64" s="6">
        <v>0</v>
      </c>
      <c r="F64" s="6">
        <v>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0">
        <v>0</v>
      </c>
      <c r="O64" s="5">
        <v>0</v>
      </c>
      <c r="P64" s="6">
        <v>9</v>
      </c>
      <c r="Q64" s="6">
        <v>1</v>
      </c>
      <c r="R64" s="6">
        <v>0</v>
      </c>
      <c r="S64" s="6">
        <v>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10">
        <v>0</v>
      </c>
      <c r="AB64" s="5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52">
        <v>0</v>
      </c>
      <c r="AO64">
        <f t="shared" si="9"/>
        <v>19</v>
      </c>
      <c r="AP64">
        <f t="shared" si="10"/>
        <v>2</v>
      </c>
      <c r="AQ64">
        <f t="shared" si="11"/>
        <v>0</v>
      </c>
      <c r="AR64">
        <f t="shared" si="12"/>
        <v>10</v>
      </c>
      <c r="AS64">
        <f t="shared" si="13"/>
        <v>2</v>
      </c>
      <c r="AT64">
        <f t="shared" si="14"/>
        <v>0</v>
      </c>
      <c r="AU64">
        <f t="shared" si="15"/>
        <v>0</v>
      </c>
      <c r="AV64">
        <f t="shared" si="16"/>
        <v>0</v>
      </c>
      <c r="AW64">
        <f t="shared" si="17"/>
        <v>0</v>
      </c>
    </row>
    <row r="65" spans="1:49" ht="18.75" customHeight="1">
      <c r="A65" s="14" t="s">
        <v>94</v>
      </c>
      <c r="B65" s="5">
        <v>0</v>
      </c>
      <c r="C65" s="6">
        <v>22</v>
      </c>
      <c r="D65" s="6">
        <v>3</v>
      </c>
      <c r="E65" s="6">
        <v>0</v>
      </c>
      <c r="F65" s="6">
        <v>3</v>
      </c>
      <c r="G65" s="6">
        <v>1</v>
      </c>
      <c r="H65" s="6">
        <v>1</v>
      </c>
      <c r="I65" s="6">
        <v>0</v>
      </c>
      <c r="J65" s="6">
        <v>1</v>
      </c>
      <c r="K65" s="6">
        <v>0</v>
      </c>
      <c r="L65" s="6">
        <v>0</v>
      </c>
      <c r="M65" s="6">
        <v>0</v>
      </c>
      <c r="N65" s="10">
        <v>0</v>
      </c>
      <c r="O65" s="5">
        <v>0</v>
      </c>
      <c r="P65" s="6">
        <v>6</v>
      </c>
      <c r="Q65" s="6">
        <v>2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10">
        <v>0</v>
      </c>
      <c r="AB65" s="5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52">
        <v>0</v>
      </c>
      <c r="AO65">
        <f t="shared" si="9"/>
        <v>25</v>
      </c>
      <c r="AP65">
        <f t="shared" si="10"/>
        <v>5</v>
      </c>
      <c r="AQ65">
        <f t="shared" si="11"/>
        <v>1</v>
      </c>
      <c r="AR65">
        <f t="shared" si="12"/>
        <v>8</v>
      </c>
      <c r="AS65">
        <f t="shared" si="13"/>
        <v>0</v>
      </c>
      <c r="AT65">
        <f t="shared" si="14"/>
        <v>0</v>
      </c>
      <c r="AU65">
        <f t="shared" si="15"/>
        <v>0</v>
      </c>
      <c r="AV65">
        <f t="shared" si="16"/>
        <v>0</v>
      </c>
      <c r="AW65">
        <f t="shared" si="17"/>
        <v>0</v>
      </c>
    </row>
    <row r="66" spans="1:49" ht="18.75" customHeight="1">
      <c r="A66" s="14" t="s">
        <v>95</v>
      </c>
      <c r="B66" s="5">
        <v>0</v>
      </c>
      <c r="C66" s="6">
        <v>30</v>
      </c>
      <c r="D66" s="6">
        <v>0</v>
      </c>
      <c r="E66" s="6">
        <v>0</v>
      </c>
      <c r="F66" s="6">
        <v>2</v>
      </c>
      <c r="G66" s="6">
        <v>1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0">
        <v>0</v>
      </c>
      <c r="O66" s="5">
        <v>0</v>
      </c>
      <c r="P66" s="6">
        <v>6</v>
      </c>
      <c r="Q66" s="6">
        <v>0</v>
      </c>
      <c r="R66" s="6">
        <v>1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10">
        <v>0</v>
      </c>
      <c r="AB66" s="5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52">
        <v>0</v>
      </c>
      <c r="AO66">
        <f t="shared" si="9"/>
        <v>30</v>
      </c>
      <c r="AP66">
        <f t="shared" si="10"/>
        <v>3</v>
      </c>
      <c r="AQ66">
        <f t="shared" si="11"/>
        <v>0</v>
      </c>
      <c r="AR66">
        <f t="shared" si="12"/>
        <v>6</v>
      </c>
      <c r="AS66">
        <f t="shared" si="13"/>
        <v>1</v>
      </c>
      <c r="AT66">
        <f t="shared" si="14"/>
        <v>0</v>
      </c>
      <c r="AU66">
        <f t="shared" si="15"/>
        <v>0</v>
      </c>
      <c r="AV66">
        <f t="shared" si="16"/>
        <v>0</v>
      </c>
      <c r="AW66">
        <f t="shared" si="17"/>
        <v>0</v>
      </c>
    </row>
    <row r="67" spans="1:49" ht="18.75" customHeight="1">
      <c r="A67" s="14" t="s">
        <v>96</v>
      </c>
      <c r="B67" s="5">
        <v>0</v>
      </c>
      <c r="C67" s="6">
        <v>22</v>
      </c>
      <c r="D67" s="6">
        <v>1</v>
      </c>
      <c r="E67" s="6">
        <v>0</v>
      </c>
      <c r="F67" s="6">
        <v>1</v>
      </c>
      <c r="G67" s="6">
        <v>1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0">
        <v>0</v>
      </c>
      <c r="O67" s="5">
        <v>1</v>
      </c>
      <c r="P67" s="6">
        <v>5</v>
      </c>
      <c r="Q67" s="6">
        <v>0</v>
      </c>
      <c r="R67" s="6">
        <v>1</v>
      </c>
      <c r="S67" s="6">
        <v>0</v>
      </c>
      <c r="T67" s="6">
        <v>1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10">
        <v>0</v>
      </c>
      <c r="AB67" s="5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52">
        <v>0</v>
      </c>
      <c r="AO67">
        <f t="shared" ref="AO67:AO98" si="18">SUM(B67:D67)</f>
        <v>23</v>
      </c>
      <c r="AP67">
        <f t="shared" ref="AP67:AP98" si="19">SUM(E67:H67)</f>
        <v>2</v>
      </c>
      <c r="AQ67">
        <f t="shared" ref="AQ67:AQ98" si="20">SUM(I67:N67)</f>
        <v>0</v>
      </c>
      <c r="AR67">
        <f t="shared" ref="AR67:AR98" si="21">SUM(O67:Q67)</f>
        <v>6</v>
      </c>
      <c r="AS67">
        <f t="shared" ref="AS67:AS98" si="22">SUM(R67:U67)</f>
        <v>2</v>
      </c>
      <c r="AT67">
        <f t="shared" ref="AT67:AT98" si="23">SUM(V67:AA67)</f>
        <v>0</v>
      </c>
      <c r="AU67">
        <f t="shared" ref="AU67:AU98" si="24">SUM(AB67:AD67)</f>
        <v>0</v>
      </c>
      <c r="AV67">
        <f t="shared" ref="AV67:AV98" si="25">SUM(AE67:AH67)</f>
        <v>0</v>
      </c>
      <c r="AW67">
        <f t="shared" ref="AW67:AW98" si="26">SUM(AI67:AN67)</f>
        <v>0</v>
      </c>
    </row>
    <row r="68" spans="1:49" ht="18.75" customHeight="1">
      <c r="A68" s="14" t="s">
        <v>97</v>
      </c>
      <c r="B68" s="5">
        <v>0</v>
      </c>
      <c r="C68" s="6">
        <v>25</v>
      </c>
      <c r="D68" s="6">
        <v>6</v>
      </c>
      <c r="E68" s="6">
        <v>0</v>
      </c>
      <c r="F68" s="6">
        <v>0</v>
      </c>
      <c r="G68" s="6">
        <v>1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10">
        <v>0</v>
      </c>
      <c r="O68" s="5">
        <v>0</v>
      </c>
      <c r="P68" s="6">
        <v>11</v>
      </c>
      <c r="Q68" s="6">
        <v>1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10">
        <v>0</v>
      </c>
      <c r="AB68" s="5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52">
        <v>0</v>
      </c>
      <c r="AO68">
        <f t="shared" si="18"/>
        <v>31</v>
      </c>
      <c r="AP68">
        <f t="shared" si="19"/>
        <v>1</v>
      </c>
      <c r="AQ68">
        <f t="shared" si="20"/>
        <v>0</v>
      </c>
      <c r="AR68">
        <f t="shared" si="21"/>
        <v>12</v>
      </c>
      <c r="AS68">
        <f t="shared" si="22"/>
        <v>0</v>
      </c>
      <c r="AT68">
        <f t="shared" si="23"/>
        <v>0</v>
      </c>
      <c r="AU68">
        <f t="shared" si="24"/>
        <v>0</v>
      </c>
      <c r="AV68">
        <f t="shared" si="25"/>
        <v>0</v>
      </c>
      <c r="AW68">
        <f t="shared" si="26"/>
        <v>0</v>
      </c>
    </row>
    <row r="69" spans="1:49" ht="18.75" customHeight="1">
      <c r="A69" s="14" t="s">
        <v>98</v>
      </c>
      <c r="B69" s="5">
        <v>0</v>
      </c>
      <c r="C69" s="6">
        <v>27</v>
      </c>
      <c r="D69" s="6">
        <v>5</v>
      </c>
      <c r="E69" s="6">
        <v>0</v>
      </c>
      <c r="F69" s="6">
        <v>0</v>
      </c>
      <c r="G69" s="6">
        <v>1</v>
      </c>
      <c r="H69" s="6">
        <v>0</v>
      </c>
      <c r="I69" s="6">
        <v>0</v>
      </c>
      <c r="J69" s="6">
        <v>0</v>
      </c>
      <c r="K69" s="6">
        <v>1</v>
      </c>
      <c r="L69" s="6">
        <v>0</v>
      </c>
      <c r="M69" s="6">
        <v>0</v>
      </c>
      <c r="N69" s="10">
        <v>0</v>
      </c>
      <c r="O69" s="5">
        <v>0</v>
      </c>
      <c r="P69" s="6">
        <v>13</v>
      </c>
      <c r="Q69" s="6">
        <v>3</v>
      </c>
      <c r="R69" s="6">
        <v>0</v>
      </c>
      <c r="S69" s="6">
        <v>1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10">
        <v>0</v>
      </c>
      <c r="AB69" s="5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52">
        <v>0</v>
      </c>
      <c r="AO69">
        <f t="shared" si="18"/>
        <v>32</v>
      </c>
      <c r="AP69">
        <f t="shared" si="19"/>
        <v>1</v>
      </c>
      <c r="AQ69">
        <f t="shared" si="20"/>
        <v>1</v>
      </c>
      <c r="AR69">
        <f t="shared" si="21"/>
        <v>16</v>
      </c>
      <c r="AS69">
        <f t="shared" si="22"/>
        <v>1</v>
      </c>
      <c r="AT69">
        <f t="shared" si="23"/>
        <v>0</v>
      </c>
      <c r="AU69">
        <f t="shared" si="24"/>
        <v>0</v>
      </c>
      <c r="AV69">
        <f t="shared" si="25"/>
        <v>0</v>
      </c>
      <c r="AW69">
        <f t="shared" si="26"/>
        <v>0</v>
      </c>
    </row>
    <row r="70" spans="1:49" ht="18.75" customHeight="1">
      <c r="A70" s="14" t="s">
        <v>99</v>
      </c>
      <c r="B70" s="5">
        <v>0</v>
      </c>
      <c r="C70" s="6">
        <v>33</v>
      </c>
      <c r="D70" s="6">
        <v>4</v>
      </c>
      <c r="E70" s="6">
        <v>0</v>
      </c>
      <c r="F70" s="6">
        <v>0</v>
      </c>
      <c r="G70" s="6">
        <v>1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10">
        <v>0</v>
      </c>
      <c r="O70" s="5">
        <v>0</v>
      </c>
      <c r="P70" s="6">
        <v>15</v>
      </c>
      <c r="Q70" s="6">
        <v>0</v>
      </c>
      <c r="R70" s="6">
        <v>1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10">
        <v>0</v>
      </c>
      <c r="AB70" s="5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52">
        <v>0</v>
      </c>
      <c r="AO70">
        <f t="shared" si="18"/>
        <v>37</v>
      </c>
      <c r="AP70">
        <f t="shared" si="19"/>
        <v>1</v>
      </c>
      <c r="AQ70">
        <f t="shared" si="20"/>
        <v>0</v>
      </c>
      <c r="AR70">
        <f t="shared" si="21"/>
        <v>15</v>
      </c>
      <c r="AS70">
        <f t="shared" si="22"/>
        <v>1</v>
      </c>
      <c r="AT70">
        <f t="shared" si="23"/>
        <v>0</v>
      </c>
      <c r="AU70">
        <f t="shared" si="24"/>
        <v>0</v>
      </c>
      <c r="AV70">
        <f t="shared" si="25"/>
        <v>0</v>
      </c>
      <c r="AW70">
        <f t="shared" si="26"/>
        <v>0</v>
      </c>
    </row>
    <row r="71" spans="1:49" ht="18.75" customHeight="1">
      <c r="A71" s="14" t="s">
        <v>100</v>
      </c>
      <c r="B71" s="5">
        <v>1</v>
      </c>
      <c r="C71" s="6">
        <v>35</v>
      </c>
      <c r="D71" s="6">
        <v>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10">
        <v>0</v>
      </c>
      <c r="O71" s="5">
        <v>1</v>
      </c>
      <c r="P71" s="6">
        <v>15</v>
      </c>
      <c r="Q71" s="6">
        <v>2</v>
      </c>
      <c r="R71" s="6">
        <v>1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10">
        <v>0</v>
      </c>
      <c r="AB71" s="5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52">
        <v>0</v>
      </c>
      <c r="AO71">
        <f t="shared" si="18"/>
        <v>40</v>
      </c>
      <c r="AP71">
        <f t="shared" si="19"/>
        <v>0</v>
      </c>
      <c r="AQ71">
        <f t="shared" si="20"/>
        <v>0</v>
      </c>
      <c r="AR71">
        <f t="shared" si="21"/>
        <v>18</v>
      </c>
      <c r="AS71">
        <f t="shared" si="22"/>
        <v>1</v>
      </c>
      <c r="AT71">
        <f t="shared" si="23"/>
        <v>0</v>
      </c>
      <c r="AU71">
        <f t="shared" si="24"/>
        <v>0</v>
      </c>
      <c r="AV71">
        <f t="shared" si="25"/>
        <v>0</v>
      </c>
      <c r="AW71">
        <f t="shared" si="26"/>
        <v>0</v>
      </c>
    </row>
    <row r="72" spans="1:49" ht="18.75" customHeight="1">
      <c r="A72" s="14" t="s">
        <v>101</v>
      </c>
      <c r="B72" s="5">
        <v>0</v>
      </c>
      <c r="C72" s="6">
        <v>35</v>
      </c>
      <c r="D72" s="6">
        <v>6</v>
      </c>
      <c r="E72" s="6">
        <v>0</v>
      </c>
      <c r="F72" s="6">
        <v>1</v>
      </c>
      <c r="G72" s="6">
        <v>0</v>
      </c>
      <c r="H72" s="6">
        <v>0</v>
      </c>
      <c r="I72" s="6">
        <v>0</v>
      </c>
      <c r="J72" s="6">
        <v>2</v>
      </c>
      <c r="K72" s="6">
        <v>0</v>
      </c>
      <c r="L72" s="6">
        <v>0</v>
      </c>
      <c r="M72" s="6">
        <v>0</v>
      </c>
      <c r="N72" s="10">
        <v>0</v>
      </c>
      <c r="O72" s="5">
        <v>0</v>
      </c>
      <c r="P72" s="6">
        <v>13</v>
      </c>
      <c r="Q72" s="6">
        <v>2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10">
        <v>0</v>
      </c>
      <c r="AB72" s="5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52">
        <v>0</v>
      </c>
      <c r="AO72">
        <f t="shared" si="18"/>
        <v>41</v>
      </c>
      <c r="AP72">
        <f t="shared" si="19"/>
        <v>1</v>
      </c>
      <c r="AQ72">
        <f t="shared" si="20"/>
        <v>2</v>
      </c>
      <c r="AR72">
        <f t="shared" si="21"/>
        <v>15</v>
      </c>
      <c r="AS72">
        <f t="shared" si="22"/>
        <v>0</v>
      </c>
      <c r="AT72">
        <f t="shared" si="23"/>
        <v>0</v>
      </c>
      <c r="AU72">
        <f t="shared" si="24"/>
        <v>0</v>
      </c>
      <c r="AV72">
        <f t="shared" si="25"/>
        <v>0</v>
      </c>
      <c r="AW72">
        <f t="shared" si="26"/>
        <v>0</v>
      </c>
    </row>
    <row r="73" spans="1:49" ht="18.75" customHeight="1">
      <c r="A73" s="14" t="s">
        <v>102</v>
      </c>
      <c r="B73" s="5">
        <v>0</v>
      </c>
      <c r="C73" s="6">
        <v>20</v>
      </c>
      <c r="D73" s="6">
        <v>6</v>
      </c>
      <c r="E73" s="6">
        <v>0</v>
      </c>
      <c r="F73" s="6">
        <v>0</v>
      </c>
      <c r="G73" s="6">
        <v>0</v>
      </c>
      <c r="H73" s="6">
        <v>1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10">
        <v>0</v>
      </c>
      <c r="O73" s="5">
        <v>0</v>
      </c>
      <c r="P73" s="6">
        <v>7</v>
      </c>
      <c r="Q73" s="6">
        <v>2</v>
      </c>
      <c r="R73" s="6">
        <v>0</v>
      </c>
      <c r="S73" s="6">
        <v>0</v>
      </c>
      <c r="T73" s="6">
        <v>0</v>
      </c>
      <c r="U73" s="6">
        <v>0</v>
      </c>
      <c r="V73" s="6">
        <v>1</v>
      </c>
      <c r="W73" s="6">
        <v>0</v>
      </c>
      <c r="X73" s="6">
        <v>0</v>
      </c>
      <c r="Y73" s="6">
        <v>0</v>
      </c>
      <c r="Z73" s="6">
        <v>0</v>
      </c>
      <c r="AA73" s="10">
        <v>0</v>
      </c>
      <c r="AB73" s="5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52">
        <v>0</v>
      </c>
      <c r="AO73">
        <f t="shared" si="18"/>
        <v>26</v>
      </c>
      <c r="AP73">
        <f t="shared" si="19"/>
        <v>1</v>
      </c>
      <c r="AQ73">
        <f t="shared" si="20"/>
        <v>0</v>
      </c>
      <c r="AR73">
        <f t="shared" si="21"/>
        <v>9</v>
      </c>
      <c r="AS73">
        <f t="shared" si="22"/>
        <v>0</v>
      </c>
      <c r="AT73">
        <f t="shared" si="23"/>
        <v>1</v>
      </c>
      <c r="AU73">
        <f t="shared" si="24"/>
        <v>0</v>
      </c>
      <c r="AV73">
        <f t="shared" si="25"/>
        <v>0</v>
      </c>
      <c r="AW73">
        <f t="shared" si="26"/>
        <v>0</v>
      </c>
    </row>
    <row r="74" spans="1:49" ht="18.75" customHeight="1">
      <c r="A74" s="14" t="s">
        <v>103</v>
      </c>
      <c r="B74" s="5">
        <v>3</v>
      </c>
      <c r="C74" s="6">
        <v>19</v>
      </c>
      <c r="D74" s="6">
        <v>7</v>
      </c>
      <c r="E74" s="6">
        <v>0</v>
      </c>
      <c r="F74" s="6">
        <v>1</v>
      </c>
      <c r="G74" s="6">
        <v>1</v>
      </c>
      <c r="H74" s="6">
        <v>0</v>
      </c>
      <c r="I74" s="6">
        <v>0</v>
      </c>
      <c r="J74" s="6">
        <v>1</v>
      </c>
      <c r="K74" s="6">
        <v>0</v>
      </c>
      <c r="L74" s="6">
        <v>0</v>
      </c>
      <c r="M74" s="6">
        <v>0</v>
      </c>
      <c r="N74" s="10">
        <v>0</v>
      </c>
      <c r="O74" s="5">
        <v>0</v>
      </c>
      <c r="P74" s="6">
        <v>11</v>
      </c>
      <c r="Q74" s="6">
        <v>2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10">
        <v>0</v>
      </c>
      <c r="AB74" s="5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52">
        <v>0</v>
      </c>
      <c r="AO74">
        <f t="shared" si="18"/>
        <v>29</v>
      </c>
      <c r="AP74">
        <f t="shared" si="19"/>
        <v>2</v>
      </c>
      <c r="AQ74">
        <f t="shared" si="20"/>
        <v>1</v>
      </c>
      <c r="AR74">
        <f t="shared" si="21"/>
        <v>13</v>
      </c>
      <c r="AS74">
        <f t="shared" si="22"/>
        <v>0</v>
      </c>
      <c r="AT74">
        <f t="shared" si="23"/>
        <v>0</v>
      </c>
      <c r="AU74">
        <f t="shared" si="24"/>
        <v>0</v>
      </c>
      <c r="AV74">
        <f t="shared" si="25"/>
        <v>0</v>
      </c>
      <c r="AW74">
        <f t="shared" si="26"/>
        <v>0</v>
      </c>
    </row>
    <row r="75" spans="1:49" ht="18.75" customHeight="1">
      <c r="A75" s="14" t="s">
        <v>104</v>
      </c>
      <c r="B75" s="5">
        <v>0</v>
      </c>
      <c r="C75" s="6">
        <v>21</v>
      </c>
      <c r="D75" s="6">
        <v>3</v>
      </c>
      <c r="E75" s="6">
        <v>0</v>
      </c>
      <c r="F75" s="6">
        <v>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10">
        <v>0</v>
      </c>
      <c r="O75" s="5">
        <v>0</v>
      </c>
      <c r="P75" s="6">
        <v>10</v>
      </c>
      <c r="Q75" s="6">
        <v>0</v>
      </c>
      <c r="R75" s="6">
        <v>1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10">
        <v>0</v>
      </c>
      <c r="AB75" s="5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52">
        <v>0</v>
      </c>
      <c r="AO75">
        <f t="shared" si="18"/>
        <v>24</v>
      </c>
      <c r="AP75">
        <f t="shared" si="19"/>
        <v>1</v>
      </c>
      <c r="AQ75">
        <f t="shared" si="20"/>
        <v>0</v>
      </c>
      <c r="AR75">
        <f t="shared" si="21"/>
        <v>10</v>
      </c>
      <c r="AS75">
        <f t="shared" si="22"/>
        <v>1</v>
      </c>
      <c r="AT75">
        <f t="shared" si="23"/>
        <v>0</v>
      </c>
      <c r="AU75">
        <f t="shared" si="24"/>
        <v>0</v>
      </c>
      <c r="AV75">
        <f t="shared" si="25"/>
        <v>0</v>
      </c>
      <c r="AW75">
        <f t="shared" si="26"/>
        <v>0</v>
      </c>
    </row>
    <row r="76" spans="1:49" ht="18.75" customHeight="1">
      <c r="A76" s="14" t="s">
        <v>105</v>
      </c>
      <c r="B76" s="5">
        <v>0</v>
      </c>
      <c r="C76" s="6">
        <v>23</v>
      </c>
      <c r="D76" s="6">
        <v>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0">
        <v>0</v>
      </c>
      <c r="O76" s="5">
        <v>0</v>
      </c>
      <c r="P76" s="6">
        <v>9</v>
      </c>
      <c r="Q76" s="6">
        <v>1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10">
        <v>0</v>
      </c>
      <c r="AB76" s="5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52">
        <v>0</v>
      </c>
      <c r="AO76">
        <f t="shared" si="18"/>
        <v>26</v>
      </c>
      <c r="AP76">
        <f t="shared" si="19"/>
        <v>1</v>
      </c>
      <c r="AQ76">
        <f t="shared" si="20"/>
        <v>0</v>
      </c>
      <c r="AR76">
        <f t="shared" si="21"/>
        <v>10</v>
      </c>
      <c r="AS76">
        <f t="shared" si="22"/>
        <v>0</v>
      </c>
      <c r="AT76">
        <f t="shared" si="23"/>
        <v>0</v>
      </c>
      <c r="AU76">
        <f t="shared" si="24"/>
        <v>0</v>
      </c>
      <c r="AV76">
        <f t="shared" si="25"/>
        <v>0</v>
      </c>
      <c r="AW76">
        <f t="shared" si="26"/>
        <v>0</v>
      </c>
    </row>
    <row r="77" spans="1:49" ht="18.75" customHeight="1">
      <c r="A77" s="14" t="s">
        <v>106</v>
      </c>
      <c r="B77" s="5">
        <v>0</v>
      </c>
      <c r="C77" s="6">
        <v>16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10">
        <v>0</v>
      </c>
      <c r="O77" s="5">
        <v>0</v>
      </c>
      <c r="P77" s="6">
        <v>6</v>
      </c>
      <c r="Q77" s="6">
        <v>2</v>
      </c>
      <c r="R77" s="6">
        <v>1</v>
      </c>
      <c r="S77" s="6">
        <v>0</v>
      </c>
      <c r="T77" s="6">
        <v>0</v>
      </c>
      <c r="U77" s="6">
        <v>0</v>
      </c>
      <c r="V77" s="6">
        <v>0</v>
      </c>
      <c r="W77" s="6">
        <v>1</v>
      </c>
      <c r="X77" s="6">
        <v>0</v>
      </c>
      <c r="Y77" s="6">
        <v>0</v>
      </c>
      <c r="Z77" s="6">
        <v>0</v>
      </c>
      <c r="AA77" s="10">
        <v>0</v>
      </c>
      <c r="AB77" s="5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52">
        <v>0</v>
      </c>
      <c r="AO77">
        <f t="shared" si="18"/>
        <v>16</v>
      </c>
      <c r="AP77">
        <f t="shared" si="19"/>
        <v>0</v>
      </c>
      <c r="AQ77">
        <f t="shared" si="20"/>
        <v>0</v>
      </c>
      <c r="AR77">
        <f t="shared" si="21"/>
        <v>8</v>
      </c>
      <c r="AS77">
        <f t="shared" si="22"/>
        <v>1</v>
      </c>
      <c r="AT77">
        <f t="shared" si="23"/>
        <v>1</v>
      </c>
      <c r="AU77">
        <f t="shared" si="24"/>
        <v>0</v>
      </c>
      <c r="AV77">
        <f t="shared" si="25"/>
        <v>0</v>
      </c>
      <c r="AW77">
        <f t="shared" si="26"/>
        <v>0</v>
      </c>
    </row>
    <row r="78" spans="1:49" ht="18.75" customHeight="1">
      <c r="A78" s="14" t="s">
        <v>107</v>
      </c>
      <c r="B78" s="5">
        <v>1</v>
      </c>
      <c r="C78" s="6">
        <v>21</v>
      </c>
      <c r="D78" s="6">
        <v>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0">
        <v>0</v>
      </c>
      <c r="O78" s="5">
        <v>0</v>
      </c>
      <c r="P78" s="6">
        <v>6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10">
        <v>0</v>
      </c>
      <c r="AB78" s="5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52">
        <v>0</v>
      </c>
      <c r="AO78">
        <f t="shared" si="18"/>
        <v>23</v>
      </c>
      <c r="AP78">
        <f t="shared" si="19"/>
        <v>0</v>
      </c>
      <c r="AQ78">
        <f t="shared" si="20"/>
        <v>0</v>
      </c>
      <c r="AR78">
        <f t="shared" si="21"/>
        <v>6</v>
      </c>
      <c r="AS78">
        <f t="shared" si="22"/>
        <v>0</v>
      </c>
      <c r="AT78">
        <f t="shared" si="23"/>
        <v>0</v>
      </c>
      <c r="AU78">
        <f t="shared" si="24"/>
        <v>0</v>
      </c>
      <c r="AV78">
        <f t="shared" si="25"/>
        <v>0</v>
      </c>
      <c r="AW78">
        <f t="shared" si="26"/>
        <v>0</v>
      </c>
    </row>
    <row r="79" spans="1:49" ht="18.75" customHeight="1">
      <c r="A79" s="14" t="s">
        <v>108</v>
      </c>
      <c r="B79" s="5">
        <v>0</v>
      </c>
      <c r="C79" s="6">
        <v>17</v>
      </c>
      <c r="D79" s="6">
        <v>2</v>
      </c>
      <c r="E79" s="6">
        <v>0</v>
      </c>
      <c r="F79" s="6">
        <v>1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10">
        <v>0</v>
      </c>
      <c r="O79" s="5">
        <v>0</v>
      </c>
      <c r="P79" s="6">
        <v>5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10">
        <v>0</v>
      </c>
      <c r="AB79" s="5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52">
        <v>0</v>
      </c>
      <c r="AO79">
        <f t="shared" si="18"/>
        <v>19</v>
      </c>
      <c r="AP79">
        <f t="shared" si="19"/>
        <v>1</v>
      </c>
      <c r="AQ79">
        <f t="shared" si="20"/>
        <v>0</v>
      </c>
      <c r="AR79">
        <f t="shared" si="21"/>
        <v>5</v>
      </c>
      <c r="AS79">
        <f t="shared" si="22"/>
        <v>0</v>
      </c>
      <c r="AT79">
        <f t="shared" si="23"/>
        <v>0</v>
      </c>
      <c r="AU79">
        <f t="shared" si="24"/>
        <v>0</v>
      </c>
      <c r="AV79">
        <f t="shared" si="25"/>
        <v>0</v>
      </c>
      <c r="AW79">
        <f t="shared" si="26"/>
        <v>0</v>
      </c>
    </row>
    <row r="80" spans="1:49" ht="18.75" customHeight="1">
      <c r="A80" s="14" t="s">
        <v>109</v>
      </c>
      <c r="B80" s="5">
        <v>0</v>
      </c>
      <c r="C80" s="6">
        <v>23</v>
      </c>
      <c r="D80" s="6">
        <v>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0">
        <v>0</v>
      </c>
      <c r="O80" s="5">
        <v>0</v>
      </c>
      <c r="P80" s="6">
        <v>9</v>
      </c>
      <c r="Q80" s="6">
        <v>0</v>
      </c>
      <c r="R80" s="6">
        <v>0</v>
      </c>
      <c r="S80" s="6">
        <v>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10">
        <v>0</v>
      </c>
      <c r="AB80" s="5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52">
        <v>0</v>
      </c>
      <c r="AO80">
        <f t="shared" si="18"/>
        <v>25</v>
      </c>
      <c r="AP80">
        <f t="shared" si="19"/>
        <v>0</v>
      </c>
      <c r="AQ80">
        <f t="shared" si="20"/>
        <v>0</v>
      </c>
      <c r="AR80">
        <f t="shared" si="21"/>
        <v>9</v>
      </c>
      <c r="AS80">
        <f t="shared" si="22"/>
        <v>1</v>
      </c>
      <c r="AT80">
        <f t="shared" si="23"/>
        <v>0</v>
      </c>
      <c r="AU80">
        <f t="shared" si="24"/>
        <v>0</v>
      </c>
      <c r="AV80">
        <f t="shared" si="25"/>
        <v>0</v>
      </c>
      <c r="AW80">
        <f t="shared" si="26"/>
        <v>0</v>
      </c>
    </row>
    <row r="81" spans="1:49" ht="18.75" customHeight="1">
      <c r="A81" s="14" t="s">
        <v>110</v>
      </c>
      <c r="B81" s="5">
        <v>0</v>
      </c>
      <c r="C81" s="6">
        <v>9</v>
      </c>
      <c r="D81" s="6">
        <v>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10">
        <v>0</v>
      </c>
      <c r="O81" s="5">
        <v>0</v>
      </c>
      <c r="P81" s="6">
        <v>3</v>
      </c>
      <c r="Q81" s="6">
        <v>1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10">
        <v>0</v>
      </c>
      <c r="AB81" s="5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52">
        <v>0</v>
      </c>
      <c r="AO81">
        <f t="shared" si="18"/>
        <v>12</v>
      </c>
      <c r="AP81">
        <f t="shared" si="19"/>
        <v>0</v>
      </c>
      <c r="AQ81">
        <f t="shared" si="20"/>
        <v>0</v>
      </c>
      <c r="AR81">
        <f t="shared" si="21"/>
        <v>4</v>
      </c>
      <c r="AS81">
        <f t="shared" si="22"/>
        <v>0</v>
      </c>
      <c r="AT81">
        <f t="shared" si="23"/>
        <v>0</v>
      </c>
      <c r="AU81">
        <f t="shared" si="24"/>
        <v>0</v>
      </c>
      <c r="AV81">
        <f t="shared" si="25"/>
        <v>0</v>
      </c>
      <c r="AW81">
        <f t="shared" si="26"/>
        <v>0</v>
      </c>
    </row>
    <row r="82" spans="1:49" ht="18.75" customHeight="1">
      <c r="A82" s="14" t="s">
        <v>111</v>
      </c>
      <c r="B82" s="5">
        <v>0</v>
      </c>
      <c r="C82" s="6">
        <v>14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10">
        <v>0</v>
      </c>
      <c r="O82" s="5">
        <v>0</v>
      </c>
      <c r="P82" s="6">
        <v>10</v>
      </c>
      <c r="Q82" s="6">
        <v>4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10">
        <v>0</v>
      </c>
      <c r="AB82" s="5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52">
        <v>0</v>
      </c>
      <c r="AO82">
        <f t="shared" si="18"/>
        <v>14</v>
      </c>
      <c r="AP82">
        <f t="shared" si="19"/>
        <v>0</v>
      </c>
      <c r="AQ82">
        <f t="shared" si="20"/>
        <v>0</v>
      </c>
      <c r="AR82">
        <f t="shared" si="21"/>
        <v>14</v>
      </c>
      <c r="AS82">
        <f t="shared" si="22"/>
        <v>0</v>
      </c>
      <c r="AT82">
        <f t="shared" si="23"/>
        <v>0</v>
      </c>
      <c r="AU82">
        <f t="shared" si="24"/>
        <v>0</v>
      </c>
      <c r="AV82">
        <f t="shared" si="25"/>
        <v>0</v>
      </c>
      <c r="AW82">
        <f t="shared" si="26"/>
        <v>0</v>
      </c>
    </row>
    <row r="83" spans="1:49" ht="18.75" customHeight="1">
      <c r="A83" s="14" t="s">
        <v>112</v>
      </c>
      <c r="B83" s="5">
        <v>0</v>
      </c>
      <c r="C83" s="6">
        <v>15</v>
      </c>
      <c r="D83" s="6">
        <v>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0">
        <v>0</v>
      </c>
      <c r="O83" s="5">
        <v>0</v>
      </c>
      <c r="P83" s="6">
        <v>10</v>
      </c>
      <c r="Q83" s="6">
        <v>0</v>
      </c>
      <c r="R83" s="6">
        <v>1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10">
        <v>0</v>
      </c>
      <c r="AB83" s="5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52">
        <v>0</v>
      </c>
      <c r="AO83">
        <f t="shared" si="18"/>
        <v>18</v>
      </c>
      <c r="AP83">
        <f t="shared" si="19"/>
        <v>0</v>
      </c>
      <c r="AQ83">
        <f t="shared" si="20"/>
        <v>0</v>
      </c>
      <c r="AR83">
        <f t="shared" si="21"/>
        <v>10</v>
      </c>
      <c r="AS83">
        <f t="shared" si="22"/>
        <v>1</v>
      </c>
      <c r="AT83">
        <f t="shared" si="23"/>
        <v>0</v>
      </c>
      <c r="AU83">
        <f t="shared" si="24"/>
        <v>0</v>
      </c>
      <c r="AV83">
        <f t="shared" si="25"/>
        <v>0</v>
      </c>
      <c r="AW83">
        <f t="shared" si="26"/>
        <v>0</v>
      </c>
    </row>
    <row r="84" spans="1:49" ht="18.75" customHeight="1">
      <c r="A84" s="14" t="s">
        <v>14</v>
      </c>
      <c r="B84" s="5">
        <v>0</v>
      </c>
      <c r="C84" s="6">
        <v>9</v>
      </c>
      <c r="D84" s="6">
        <v>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0">
        <v>0</v>
      </c>
      <c r="O84" s="5">
        <v>0</v>
      </c>
      <c r="P84" s="6">
        <v>6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10">
        <v>0</v>
      </c>
      <c r="AB84" s="5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52">
        <v>0</v>
      </c>
      <c r="AO84">
        <f t="shared" si="18"/>
        <v>11</v>
      </c>
      <c r="AP84">
        <f t="shared" si="19"/>
        <v>0</v>
      </c>
      <c r="AQ84">
        <f t="shared" si="20"/>
        <v>0</v>
      </c>
      <c r="AR84">
        <f t="shared" si="21"/>
        <v>6</v>
      </c>
      <c r="AS84">
        <f t="shared" si="22"/>
        <v>0</v>
      </c>
      <c r="AT84">
        <f t="shared" si="23"/>
        <v>0</v>
      </c>
      <c r="AU84">
        <f t="shared" si="24"/>
        <v>0</v>
      </c>
      <c r="AV84">
        <f t="shared" si="25"/>
        <v>0</v>
      </c>
      <c r="AW84">
        <f t="shared" si="26"/>
        <v>0</v>
      </c>
    </row>
    <row r="85" spans="1:49" ht="18.75" customHeight="1">
      <c r="A85" s="14" t="s">
        <v>15</v>
      </c>
      <c r="B85" s="5">
        <v>0</v>
      </c>
      <c r="C85" s="6">
        <v>15</v>
      </c>
      <c r="D85" s="6">
        <v>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0">
        <v>0</v>
      </c>
      <c r="O85" s="5">
        <v>0</v>
      </c>
      <c r="P85" s="6">
        <v>4</v>
      </c>
      <c r="Q85" s="6">
        <v>1</v>
      </c>
      <c r="R85" s="6">
        <v>1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10">
        <v>0</v>
      </c>
      <c r="AB85" s="5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52">
        <v>0</v>
      </c>
      <c r="AO85">
        <f t="shared" si="18"/>
        <v>16</v>
      </c>
      <c r="AP85">
        <f t="shared" si="19"/>
        <v>0</v>
      </c>
      <c r="AQ85">
        <f t="shared" si="20"/>
        <v>0</v>
      </c>
      <c r="AR85">
        <f t="shared" si="21"/>
        <v>5</v>
      </c>
      <c r="AS85">
        <f t="shared" si="22"/>
        <v>1</v>
      </c>
      <c r="AT85">
        <f t="shared" si="23"/>
        <v>0</v>
      </c>
      <c r="AU85">
        <f t="shared" si="24"/>
        <v>0</v>
      </c>
      <c r="AV85">
        <f t="shared" si="25"/>
        <v>0</v>
      </c>
      <c r="AW85">
        <f t="shared" si="26"/>
        <v>0</v>
      </c>
    </row>
    <row r="86" spans="1:49" ht="18.75" customHeight="1">
      <c r="A86" s="14" t="s">
        <v>16</v>
      </c>
      <c r="B86" s="5">
        <v>0</v>
      </c>
      <c r="C86" s="6">
        <v>11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0">
        <v>0</v>
      </c>
      <c r="O86" s="5">
        <v>0</v>
      </c>
      <c r="P86" s="6">
        <v>3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10">
        <v>0</v>
      </c>
      <c r="AB86" s="5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52">
        <v>0</v>
      </c>
      <c r="AO86">
        <f t="shared" si="18"/>
        <v>11</v>
      </c>
      <c r="AP86">
        <f t="shared" si="19"/>
        <v>0</v>
      </c>
      <c r="AQ86">
        <f t="shared" si="20"/>
        <v>0</v>
      </c>
      <c r="AR86">
        <f t="shared" si="21"/>
        <v>3</v>
      </c>
      <c r="AS86">
        <f t="shared" si="22"/>
        <v>0</v>
      </c>
      <c r="AT86">
        <f t="shared" si="23"/>
        <v>0</v>
      </c>
      <c r="AU86">
        <f t="shared" si="24"/>
        <v>0</v>
      </c>
      <c r="AV86">
        <f t="shared" si="25"/>
        <v>0</v>
      </c>
      <c r="AW86">
        <f t="shared" si="26"/>
        <v>0</v>
      </c>
    </row>
    <row r="87" spans="1:49" ht="18.75" customHeight="1">
      <c r="A87" s="14" t="s">
        <v>17</v>
      </c>
      <c r="B87" s="5">
        <v>0</v>
      </c>
      <c r="C87" s="6">
        <v>10</v>
      </c>
      <c r="D87" s="6">
        <v>1</v>
      </c>
      <c r="E87" s="6">
        <v>0</v>
      </c>
      <c r="F87" s="6">
        <v>0</v>
      </c>
      <c r="G87" s="6">
        <v>1</v>
      </c>
      <c r="H87" s="6">
        <v>0</v>
      </c>
      <c r="I87" s="6">
        <v>0</v>
      </c>
      <c r="J87" s="6">
        <v>1</v>
      </c>
      <c r="K87" s="6">
        <v>0</v>
      </c>
      <c r="L87" s="6">
        <v>0</v>
      </c>
      <c r="M87" s="6">
        <v>0</v>
      </c>
      <c r="N87" s="10">
        <v>0</v>
      </c>
      <c r="O87" s="5">
        <v>0</v>
      </c>
      <c r="P87" s="6">
        <v>2</v>
      </c>
      <c r="Q87" s="6">
        <v>1</v>
      </c>
      <c r="R87" s="6">
        <v>1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10">
        <v>0</v>
      </c>
      <c r="AB87" s="5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52">
        <v>0</v>
      </c>
      <c r="AO87">
        <f t="shared" si="18"/>
        <v>11</v>
      </c>
      <c r="AP87">
        <f t="shared" si="19"/>
        <v>1</v>
      </c>
      <c r="AQ87">
        <f t="shared" si="20"/>
        <v>1</v>
      </c>
      <c r="AR87">
        <f t="shared" si="21"/>
        <v>3</v>
      </c>
      <c r="AS87">
        <f t="shared" si="22"/>
        <v>1</v>
      </c>
      <c r="AT87">
        <f t="shared" si="23"/>
        <v>0</v>
      </c>
      <c r="AU87">
        <f t="shared" si="24"/>
        <v>0</v>
      </c>
      <c r="AV87">
        <f t="shared" si="25"/>
        <v>0</v>
      </c>
      <c r="AW87">
        <f t="shared" si="26"/>
        <v>0</v>
      </c>
    </row>
    <row r="88" spans="1:49" ht="18.75" customHeight="1">
      <c r="A88" s="14" t="s">
        <v>18</v>
      </c>
      <c r="B88" s="5">
        <v>0</v>
      </c>
      <c r="C88" s="6">
        <v>10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10">
        <v>0</v>
      </c>
      <c r="O88" s="5">
        <v>0</v>
      </c>
      <c r="P88" s="6">
        <v>6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10">
        <v>0</v>
      </c>
      <c r="AB88" s="5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52">
        <v>0</v>
      </c>
      <c r="AO88">
        <f t="shared" si="18"/>
        <v>10</v>
      </c>
      <c r="AP88">
        <f t="shared" si="19"/>
        <v>0</v>
      </c>
      <c r="AQ88">
        <f t="shared" si="20"/>
        <v>0</v>
      </c>
      <c r="AR88">
        <f t="shared" si="21"/>
        <v>6</v>
      </c>
      <c r="AS88">
        <f t="shared" si="22"/>
        <v>0</v>
      </c>
      <c r="AT88">
        <f t="shared" si="23"/>
        <v>0</v>
      </c>
      <c r="AU88">
        <f t="shared" si="24"/>
        <v>0</v>
      </c>
      <c r="AV88">
        <f t="shared" si="25"/>
        <v>0</v>
      </c>
      <c r="AW88">
        <f t="shared" si="26"/>
        <v>0</v>
      </c>
    </row>
    <row r="89" spans="1:49" ht="18.75" customHeight="1">
      <c r="A89" s="14" t="s">
        <v>19</v>
      </c>
      <c r="B89" s="5">
        <v>1</v>
      </c>
      <c r="C89" s="6">
        <v>6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10">
        <v>0</v>
      </c>
      <c r="O89" s="5">
        <v>0</v>
      </c>
      <c r="P89" s="6">
        <v>2</v>
      </c>
      <c r="Q89" s="6">
        <v>1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10">
        <v>0</v>
      </c>
      <c r="AB89" s="5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52">
        <v>0</v>
      </c>
      <c r="AO89">
        <f t="shared" si="18"/>
        <v>7</v>
      </c>
      <c r="AP89">
        <f t="shared" si="19"/>
        <v>0</v>
      </c>
      <c r="AQ89">
        <f t="shared" si="20"/>
        <v>0</v>
      </c>
      <c r="AR89">
        <f t="shared" si="21"/>
        <v>3</v>
      </c>
      <c r="AS89">
        <f t="shared" si="22"/>
        <v>0</v>
      </c>
      <c r="AT89">
        <f t="shared" si="23"/>
        <v>0</v>
      </c>
      <c r="AU89">
        <f t="shared" si="24"/>
        <v>0</v>
      </c>
      <c r="AV89">
        <f t="shared" si="25"/>
        <v>0</v>
      </c>
      <c r="AW89">
        <f t="shared" si="26"/>
        <v>0</v>
      </c>
    </row>
    <row r="90" spans="1:49" ht="18.75" customHeight="1">
      <c r="A90" s="14" t="s">
        <v>20</v>
      </c>
      <c r="B90" s="5">
        <v>0</v>
      </c>
      <c r="C90" s="6">
        <v>10</v>
      </c>
      <c r="D90" s="6">
        <v>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0">
        <v>0</v>
      </c>
      <c r="O90" s="5">
        <v>0</v>
      </c>
      <c r="P90" s="6">
        <v>3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10">
        <v>0</v>
      </c>
      <c r="AB90" s="5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52">
        <v>0</v>
      </c>
      <c r="AO90">
        <f t="shared" si="18"/>
        <v>11</v>
      </c>
      <c r="AP90">
        <f t="shared" si="19"/>
        <v>0</v>
      </c>
      <c r="AQ90">
        <f t="shared" si="20"/>
        <v>0</v>
      </c>
      <c r="AR90">
        <f t="shared" si="21"/>
        <v>3</v>
      </c>
      <c r="AS90">
        <f t="shared" si="22"/>
        <v>0</v>
      </c>
      <c r="AT90">
        <f t="shared" si="23"/>
        <v>0</v>
      </c>
      <c r="AU90">
        <f t="shared" si="24"/>
        <v>0</v>
      </c>
      <c r="AV90">
        <f t="shared" si="25"/>
        <v>0</v>
      </c>
      <c r="AW90">
        <f t="shared" si="26"/>
        <v>0</v>
      </c>
    </row>
    <row r="91" spans="1:49" ht="18.75" customHeight="1">
      <c r="A91" s="14" t="s">
        <v>21</v>
      </c>
      <c r="B91" s="5">
        <v>0</v>
      </c>
      <c r="C91" s="6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10">
        <v>0</v>
      </c>
      <c r="O91" s="5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10">
        <v>0</v>
      </c>
      <c r="AB91" s="5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52">
        <v>0</v>
      </c>
      <c r="AO91">
        <f t="shared" si="18"/>
        <v>3</v>
      </c>
      <c r="AP91">
        <f t="shared" si="19"/>
        <v>0</v>
      </c>
      <c r="AQ91">
        <f t="shared" si="20"/>
        <v>0</v>
      </c>
      <c r="AR91">
        <f t="shared" si="21"/>
        <v>1</v>
      </c>
      <c r="AS91">
        <f t="shared" si="22"/>
        <v>0</v>
      </c>
      <c r="AT91">
        <f t="shared" si="23"/>
        <v>0</v>
      </c>
      <c r="AU91">
        <f t="shared" si="24"/>
        <v>0</v>
      </c>
      <c r="AV91">
        <f t="shared" si="25"/>
        <v>0</v>
      </c>
      <c r="AW91">
        <f t="shared" si="26"/>
        <v>0</v>
      </c>
    </row>
    <row r="92" spans="1:49" ht="18.75" customHeight="1">
      <c r="A92" s="14" t="s">
        <v>26</v>
      </c>
      <c r="B92" s="5">
        <v>0</v>
      </c>
      <c r="C92" s="6">
        <v>5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0">
        <v>0</v>
      </c>
      <c r="O92" s="5">
        <v>0</v>
      </c>
      <c r="P92" s="6">
        <v>1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10">
        <v>0</v>
      </c>
      <c r="AB92" s="5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52">
        <v>0</v>
      </c>
      <c r="AO92">
        <f t="shared" si="18"/>
        <v>5</v>
      </c>
      <c r="AP92">
        <f t="shared" si="19"/>
        <v>0</v>
      </c>
      <c r="AQ92">
        <f t="shared" si="20"/>
        <v>0</v>
      </c>
      <c r="AR92">
        <f t="shared" si="21"/>
        <v>1</v>
      </c>
      <c r="AS92">
        <f t="shared" si="22"/>
        <v>0</v>
      </c>
      <c r="AT92">
        <f t="shared" si="23"/>
        <v>0</v>
      </c>
      <c r="AU92">
        <f t="shared" si="24"/>
        <v>0</v>
      </c>
      <c r="AV92">
        <f t="shared" si="25"/>
        <v>0</v>
      </c>
      <c r="AW92">
        <f t="shared" si="26"/>
        <v>0</v>
      </c>
    </row>
    <row r="93" spans="1:49" ht="18.75" customHeight="1">
      <c r="A93" s="14" t="s">
        <v>27</v>
      </c>
      <c r="B93" s="5">
        <v>0</v>
      </c>
      <c r="C93" s="6">
        <v>3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10">
        <v>0</v>
      </c>
      <c r="O93" s="5">
        <v>0</v>
      </c>
      <c r="P93" s="6">
        <v>1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10">
        <v>0</v>
      </c>
      <c r="AB93" s="5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52">
        <v>0</v>
      </c>
      <c r="AO93">
        <f t="shared" si="18"/>
        <v>3</v>
      </c>
      <c r="AP93">
        <f t="shared" si="19"/>
        <v>0</v>
      </c>
      <c r="AQ93">
        <f t="shared" si="20"/>
        <v>0</v>
      </c>
      <c r="AR93">
        <f t="shared" si="21"/>
        <v>1</v>
      </c>
      <c r="AS93">
        <f t="shared" si="22"/>
        <v>0</v>
      </c>
      <c r="AT93">
        <f t="shared" si="23"/>
        <v>0</v>
      </c>
      <c r="AU93">
        <f t="shared" si="24"/>
        <v>0</v>
      </c>
      <c r="AV93">
        <f t="shared" si="25"/>
        <v>0</v>
      </c>
      <c r="AW93">
        <f t="shared" si="26"/>
        <v>0</v>
      </c>
    </row>
    <row r="94" spans="1:49" ht="18.75" customHeight="1">
      <c r="A94" s="14" t="s">
        <v>28</v>
      </c>
      <c r="B94" s="5">
        <v>0</v>
      </c>
      <c r="C94" s="6">
        <v>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0">
        <v>0</v>
      </c>
      <c r="O94" s="5">
        <v>0</v>
      </c>
      <c r="P94" s="6">
        <v>0</v>
      </c>
      <c r="Q94" s="6">
        <v>0</v>
      </c>
      <c r="R94" s="6">
        <v>0</v>
      </c>
      <c r="S94" s="6">
        <v>1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10">
        <v>0</v>
      </c>
      <c r="AB94" s="5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52">
        <v>0</v>
      </c>
      <c r="AO94">
        <f t="shared" si="18"/>
        <v>2</v>
      </c>
      <c r="AP94">
        <f t="shared" si="19"/>
        <v>0</v>
      </c>
      <c r="AQ94">
        <f t="shared" si="20"/>
        <v>0</v>
      </c>
      <c r="AR94">
        <f t="shared" si="21"/>
        <v>0</v>
      </c>
      <c r="AS94">
        <f t="shared" si="22"/>
        <v>1</v>
      </c>
      <c r="AT94">
        <f t="shared" si="23"/>
        <v>0</v>
      </c>
      <c r="AU94">
        <f t="shared" si="24"/>
        <v>0</v>
      </c>
      <c r="AV94">
        <f t="shared" si="25"/>
        <v>0</v>
      </c>
      <c r="AW94">
        <f t="shared" si="26"/>
        <v>0</v>
      </c>
    </row>
    <row r="95" spans="1:49" ht="18.75" customHeight="1">
      <c r="A95" s="14" t="s">
        <v>29</v>
      </c>
      <c r="B95" s="5">
        <v>0</v>
      </c>
      <c r="C95" s="6">
        <v>1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0">
        <v>0</v>
      </c>
      <c r="O95" s="5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10">
        <v>0</v>
      </c>
      <c r="AB95" s="5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52">
        <v>0</v>
      </c>
      <c r="AO95">
        <f t="shared" si="18"/>
        <v>1</v>
      </c>
      <c r="AP95">
        <f t="shared" si="19"/>
        <v>0</v>
      </c>
      <c r="AQ95">
        <f t="shared" si="20"/>
        <v>0</v>
      </c>
      <c r="AR95">
        <f t="shared" si="21"/>
        <v>0</v>
      </c>
      <c r="AS95">
        <f t="shared" si="22"/>
        <v>0</v>
      </c>
      <c r="AT95">
        <f t="shared" si="23"/>
        <v>0</v>
      </c>
      <c r="AU95">
        <f t="shared" si="24"/>
        <v>0</v>
      </c>
      <c r="AV95">
        <f t="shared" si="25"/>
        <v>0</v>
      </c>
      <c r="AW95">
        <f t="shared" si="26"/>
        <v>0</v>
      </c>
    </row>
    <row r="96" spans="1:49" ht="18.75" customHeight="1">
      <c r="A96" s="14" t="s">
        <v>30</v>
      </c>
      <c r="B96" s="5">
        <v>0</v>
      </c>
      <c r="C96" s="6">
        <v>4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10">
        <v>0</v>
      </c>
      <c r="O96" s="5">
        <v>0</v>
      </c>
      <c r="P96" s="6">
        <v>1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10">
        <v>0</v>
      </c>
      <c r="AB96" s="5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52">
        <v>0</v>
      </c>
      <c r="AO96">
        <f t="shared" si="18"/>
        <v>4</v>
      </c>
      <c r="AP96">
        <f t="shared" si="19"/>
        <v>0</v>
      </c>
      <c r="AQ96">
        <f t="shared" si="20"/>
        <v>0</v>
      </c>
      <c r="AR96">
        <f t="shared" si="21"/>
        <v>1</v>
      </c>
      <c r="AS96">
        <f t="shared" si="22"/>
        <v>0</v>
      </c>
      <c r="AT96">
        <f t="shared" si="23"/>
        <v>0</v>
      </c>
      <c r="AU96">
        <f t="shared" si="24"/>
        <v>0</v>
      </c>
      <c r="AV96">
        <f t="shared" si="25"/>
        <v>0</v>
      </c>
      <c r="AW96">
        <f t="shared" si="26"/>
        <v>0</v>
      </c>
    </row>
    <row r="97" spans="1:49" ht="18.75" customHeight="1">
      <c r="A97" s="14" t="s">
        <v>31</v>
      </c>
      <c r="B97" s="5">
        <v>0</v>
      </c>
      <c r="C97" s="6">
        <v>1</v>
      </c>
      <c r="D97" s="6">
        <v>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1</v>
      </c>
      <c r="L97" s="6">
        <v>0</v>
      </c>
      <c r="M97" s="6">
        <v>0</v>
      </c>
      <c r="N97" s="10">
        <v>0</v>
      </c>
      <c r="O97" s="5">
        <v>0</v>
      </c>
      <c r="P97" s="6">
        <v>1</v>
      </c>
      <c r="Q97" s="6">
        <v>1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10">
        <v>0</v>
      </c>
      <c r="AB97" s="5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52">
        <v>0</v>
      </c>
      <c r="AO97">
        <f t="shared" si="18"/>
        <v>2</v>
      </c>
      <c r="AP97">
        <f t="shared" si="19"/>
        <v>0</v>
      </c>
      <c r="AQ97">
        <f t="shared" si="20"/>
        <v>1</v>
      </c>
      <c r="AR97">
        <f t="shared" si="21"/>
        <v>2</v>
      </c>
      <c r="AS97">
        <f t="shared" si="22"/>
        <v>0</v>
      </c>
      <c r="AT97">
        <f t="shared" si="23"/>
        <v>0</v>
      </c>
      <c r="AU97">
        <f t="shared" si="24"/>
        <v>0</v>
      </c>
      <c r="AV97">
        <f t="shared" si="25"/>
        <v>0</v>
      </c>
      <c r="AW97">
        <f t="shared" si="26"/>
        <v>0</v>
      </c>
    </row>
    <row r="98" spans="1:49" ht="18.75" customHeight="1">
      <c r="A98" s="14" t="s">
        <v>192</v>
      </c>
      <c r="B98" s="5">
        <v>0</v>
      </c>
      <c r="C98" s="6">
        <v>4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10">
        <v>0</v>
      </c>
      <c r="O98" s="5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10">
        <v>0</v>
      </c>
      <c r="AB98" s="5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52">
        <v>0</v>
      </c>
      <c r="AO98">
        <f t="shared" si="18"/>
        <v>4</v>
      </c>
      <c r="AP98">
        <f t="shared" si="19"/>
        <v>0</v>
      </c>
      <c r="AQ98">
        <f t="shared" si="20"/>
        <v>0</v>
      </c>
      <c r="AR98">
        <f t="shared" si="21"/>
        <v>0</v>
      </c>
      <c r="AS98">
        <f t="shared" si="22"/>
        <v>0</v>
      </c>
      <c r="AT98">
        <f t="shared" si="23"/>
        <v>0</v>
      </c>
      <c r="AU98">
        <f t="shared" si="24"/>
        <v>0</v>
      </c>
      <c r="AV98">
        <f t="shared" si="25"/>
        <v>0</v>
      </c>
      <c r="AW98">
        <f t="shared" si="26"/>
        <v>0</v>
      </c>
    </row>
    <row r="99" spans="1:49">
      <c r="A99" s="7" t="s">
        <v>122</v>
      </c>
      <c r="B99" s="8">
        <f t="shared" ref="B99:AW99" si="27">SUM(B3:B98)</f>
        <v>8</v>
      </c>
      <c r="C99" s="8">
        <f t="shared" si="27"/>
        <v>1107</v>
      </c>
      <c r="D99" s="8">
        <f t="shared" si="27"/>
        <v>196</v>
      </c>
      <c r="E99" s="8">
        <f t="shared" si="27"/>
        <v>1</v>
      </c>
      <c r="F99" s="8">
        <f t="shared" si="27"/>
        <v>44</v>
      </c>
      <c r="G99" s="8">
        <f t="shared" si="27"/>
        <v>26</v>
      </c>
      <c r="H99" s="8">
        <f t="shared" si="27"/>
        <v>3</v>
      </c>
      <c r="I99" s="8">
        <f t="shared" si="27"/>
        <v>3</v>
      </c>
      <c r="J99" s="8">
        <f t="shared" si="27"/>
        <v>18</v>
      </c>
      <c r="K99" s="8">
        <f t="shared" si="27"/>
        <v>7</v>
      </c>
      <c r="L99" s="8">
        <f t="shared" si="27"/>
        <v>0</v>
      </c>
      <c r="M99" s="8">
        <f t="shared" si="27"/>
        <v>0</v>
      </c>
      <c r="N99" s="8">
        <f t="shared" si="27"/>
        <v>0</v>
      </c>
      <c r="O99" s="8">
        <f t="shared" si="27"/>
        <v>3</v>
      </c>
      <c r="P99" s="8">
        <f t="shared" si="27"/>
        <v>389</v>
      </c>
      <c r="Q99" s="8">
        <f t="shared" si="27"/>
        <v>77</v>
      </c>
      <c r="R99" s="8">
        <f t="shared" si="27"/>
        <v>24</v>
      </c>
      <c r="S99" s="8">
        <f t="shared" si="27"/>
        <v>14</v>
      </c>
      <c r="T99" s="8">
        <f t="shared" si="27"/>
        <v>6</v>
      </c>
      <c r="U99" s="8">
        <f t="shared" si="27"/>
        <v>0</v>
      </c>
      <c r="V99" s="8">
        <f t="shared" si="27"/>
        <v>3</v>
      </c>
      <c r="W99" s="8">
        <f t="shared" si="27"/>
        <v>5</v>
      </c>
      <c r="X99" s="8">
        <f t="shared" si="27"/>
        <v>1</v>
      </c>
      <c r="Y99" s="8">
        <f t="shared" si="27"/>
        <v>0</v>
      </c>
      <c r="Z99" s="8">
        <f t="shared" si="27"/>
        <v>0</v>
      </c>
      <c r="AA99" s="8">
        <f t="shared" si="27"/>
        <v>0</v>
      </c>
      <c r="AB99" s="8">
        <f t="shared" si="27"/>
        <v>0</v>
      </c>
      <c r="AC99" s="8">
        <f t="shared" si="27"/>
        <v>0</v>
      </c>
      <c r="AD99" s="8">
        <f t="shared" si="27"/>
        <v>0</v>
      </c>
      <c r="AE99" s="8">
        <f t="shared" si="27"/>
        <v>0</v>
      </c>
      <c r="AF99" s="8">
        <f t="shared" si="27"/>
        <v>0</v>
      </c>
      <c r="AG99" s="8">
        <f t="shared" si="27"/>
        <v>0</v>
      </c>
      <c r="AH99" s="8">
        <f t="shared" si="27"/>
        <v>0</v>
      </c>
      <c r="AI99" s="8">
        <f t="shared" si="27"/>
        <v>0</v>
      </c>
      <c r="AJ99" s="8">
        <f t="shared" si="27"/>
        <v>0</v>
      </c>
      <c r="AK99" s="8">
        <f t="shared" si="27"/>
        <v>0</v>
      </c>
      <c r="AL99" s="8">
        <f t="shared" si="27"/>
        <v>0</v>
      </c>
      <c r="AM99" s="8">
        <f t="shared" si="27"/>
        <v>0</v>
      </c>
      <c r="AN99" s="8">
        <f t="shared" si="27"/>
        <v>0</v>
      </c>
      <c r="AO99" s="8">
        <f t="shared" si="27"/>
        <v>1311</v>
      </c>
      <c r="AP99" s="8">
        <f>SUM(AP3:AP98)</f>
        <v>74</v>
      </c>
      <c r="AQ99" s="8">
        <f t="shared" si="27"/>
        <v>28</v>
      </c>
      <c r="AR99" s="8">
        <f t="shared" si="27"/>
        <v>469</v>
      </c>
      <c r="AS99" s="8">
        <f t="shared" si="27"/>
        <v>44</v>
      </c>
      <c r="AT99" s="8">
        <f t="shared" si="27"/>
        <v>9</v>
      </c>
      <c r="AU99" s="8">
        <f t="shared" si="27"/>
        <v>0</v>
      </c>
      <c r="AV99" s="8">
        <f t="shared" si="27"/>
        <v>0</v>
      </c>
      <c r="AW99" s="8">
        <f t="shared" si="27"/>
        <v>0</v>
      </c>
    </row>
    <row r="100" spans="1:49">
      <c r="A100" s="7" t="s">
        <v>123</v>
      </c>
      <c r="B100" s="8">
        <f>SUM(B31:B38)</f>
        <v>1</v>
      </c>
      <c r="C100" s="8">
        <f t="shared" ref="C100:AW100" si="28">SUM(C31:C38)</f>
        <v>178</v>
      </c>
      <c r="D100" s="8">
        <f t="shared" si="28"/>
        <v>38</v>
      </c>
      <c r="E100" s="8">
        <f t="shared" si="28"/>
        <v>0</v>
      </c>
      <c r="F100" s="8">
        <f t="shared" si="28"/>
        <v>7</v>
      </c>
      <c r="G100" s="8">
        <f t="shared" si="28"/>
        <v>3</v>
      </c>
      <c r="H100" s="8">
        <f t="shared" si="28"/>
        <v>0</v>
      </c>
      <c r="I100" s="8">
        <f t="shared" si="28"/>
        <v>0</v>
      </c>
      <c r="J100" s="8">
        <f t="shared" si="28"/>
        <v>4</v>
      </c>
      <c r="K100" s="8">
        <f t="shared" si="28"/>
        <v>0</v>
      </c>
      <c r="L100" s="8">
        <f t="shared" si="28"/>
        <v>0</v>
      </c>
      <c r="M100" s="8">
        <f t="shared" si="28"/>
        <v>0</v>
      </c>
      <c r="N100" s="8">
        <f t="shared" si="28"/>
        <v>0</v>
      </c>
      <c r="O100" s="8">
        <f t="shared" si="28"/>
        <v>0</v>
      </c>
      <c r="P100" s="8">
        <f t="shared" si="28"/>
        <v>28</v>
      </c>
      <c r="Q100" s="8">
        <f t="shared" si="28"/>
        <v>12</v>
      </c>
      <c r="R100" s="8">
        <f t="shared" si="28"/>
        <v>6</v>
      </c>
      <c r="S100" s="8">
        <f t="shared" si="28"/>
        <v>1</v>
      </c>
      <c r="T100" s="8">
        <f t="shared" si="28"/>
        <v>0</v>
      </c>
      <c r="U100" s="8">
        <f t="shared" si="28"/>
        <v>0</v>
      </c>
      <c r="V100" s="8">
        <f t="shared" si="28"/>
        <v>0</v>
      </c>
      <c r="W100" s="8">
        <f t="shared" si="28"/>
        <v>1</v>
      </c>
      <c r="X100" s="8">
        <f t="shared" si="28"/>
        <v>1</v>
      </c>
      <c r="Y100" s="8">
        <f t="shared" si="28"/>
        <v>0</v>
      </c>
      <c r="Z100" s="8">
        <f t="shared" si="28"/>
        <v>0</v>
      </c>
      <c r="AA100" s="8">
        <f t="shared" si="28"/>
        <v>0</v>
      </c>
      <c r="AB100" s="8">
        <f t="shared" si="28"/>
        <v>0</v>
      </c>
      <c r="AC100" s="8">
        <f t="shared" si="28"/>
        <v>0</v>
      </c>
      <c r="AD100" s="8">
        <f t="shared" si="28"/>
        <v>0</v>
      </c>
      <c r="AE100" s="8">
        <f t="shared" si="28"/>
        <v>0</v>
      </c>
      <c r="AF100" s="8">
        <f t="shared" si="28"/>
        <v>0</v>
      </c>
      <c r="AG100" s="8">
        <f t="shared" si="28"/>
        <v>0</v>
      </c>
      <c r="AH100" s="8">
        <f t="shared" si="28"/>
        <v>0</v>
      </c>
      <c r="AI100" s="8">
        <f t="shared" si="28"/>
        <v>0</v>
      </c>
      <c r="AJ100" s="8">
        <f t="shared" si="28"/>
        <v>0</v>
      </c>
      <c r="AK100" s="8">
        <f t="shared" si="28"/>
        <v>0</v>
      </c>
      <c r="AL100" s="8">
        <f t="shared" si="28"/>
        <v>0</v>
      </c>
      <c r="AM100" s="8">
        <f t="shared" si="28"/>
        <v>0</v>
      </c>
      <c r="AN100" s="8">
        <f t="shared" si="28"/>
        <v>0</v>
      </c>
      <c r="AO100" s="8">
        <f t="shared" si="28"/>
        <v>217</v>
      </c>
      <c r="AP100" s="8">
        <f t="shared" si="28"/>
        <v>10</v>
      </c>
      <c r="AQ100" s="8">
        <f t="shared" si="28"/>
        <v>4</v>
      </c>
      <c r="AR100" s="8">
        <f t="shared" si="28"/>
        <v>40</v>
      </c>
      <c r="AS100" s="8">
        <f t="shared" si="28"/>
        <v>7</v>
      </c>
      <c r="AT100" s="8">
        <f t="shared" si="28"/>
        <v>2</v>
      </c>
      <c r="AU100" s="8">
        <f t="shared" si="28"/>
        <v>0</v>
      </c>
      <c r="AV100" s="8">
        <f t="shared" si="28"/>
        <v>0</v>
      </c>
      <c r="AW100" s="8">
        <f t="shared" si="28"/>
        <v>0</v>
      </c>
    </row>
    <row r="101" spans="1:49" ht="15" thickBot="1">
      <c r="A101" s="7" t="s">
        <v>124</v>
      </c>
      <c r="B101" s="8">
        <f>SUM(B67:B74)</f>
        <v>4</v>
      </c>
      <c r="C101" s="8">
        <f t="shared" ref="C101:AW101" si="29">SUM(C67:C74)</f>
        <v>216</v>
      </c>
      <c r="D101" s="8">
        <f t="shared" si="29"/>
        <v>39</v>
      </c>
      <c r="E101" s="8">
        <f t="shared" si="29"/>
        <v>0</v>
      </c>
      <c r="F101" s="8">
        <f t="shared" si="29"/>
        <v>3</v>
      </c>
      <c r="G101" s="8">
        <f t="shared" si="29"/>
        <v>5</v>
      </c>
      <c r="H101" s="8">
        <f t="shared" si="29"/>
        <v>1</v>
      </c>
      <c r="I101" s="8">
        <f t="shared" si="29"/>
        <v>0</v>
      </c>
      <c r="J101" s="8">
        <f t="shared" si="29"/>
        <v>3</v>
      </c>
      <c r="K101" s="8">
        <f t="shared" si="29"/>
        <v>1</v>
      </c>
      <c r="L101" s="8">
        <f t="shared" si="29"/>
        <v>0</v>
      </c>
      <c r="M101" s="8">
        <f t="shared" si="29"/>
        <v>0</v>
      </c>
      <c r="N101" s="8">
        <f t="shared" si="29"/>
        <v>0</v>
      </c>
      <c r="O101" s="8">
        <f t="shared" si="29"/>
        <v>2</v>
      </c>
      <c r="P101" s="8">
        <f t="shared" si="29"/>
        <v>90</v>
      </c>
      <c r="Q101" s="8">
        <f t="shared" si="29"/>
        <v>12</v>
      </c>
      <c r="R101" s="8">
        <f t="shared" si="29"/>
        <v>3</v>
      </c>
      <c r="S101" s="8">
        <f t="shared" si="29"/>
        <v>1</v>
      </c>
      <c r="T101" s="8">
        <f t="shared" si="29"/>
        <v>1</v>
      </c>
      <c r="U101" s="8">
        <f t="shared" si="29"/>
        <v>0</v>
      </c>
      <c r="V101" s="8">
        <f t="shared" si="29"/>
        <v>1</v>
      </c>
      <c r="W101" s="8">
        <f t="shared" si="29"/>
        <v>0</v>
      </c>
      <c r="X101" s="8">
        <f t="shared" si="29"/>
        <v>0</v>
      </c>
      <c r="Y101" s="8">
        <f t="shared" si="29"/>
        <v>0</v>
      </c>
      <c r="Z101" s="8">
        <f t="shared" si="29"/>
        <v>0</v>
      </c>
      <c r="AA101" s="8">
        <f t="shared" si="29"/>
        <v>0</v>
      </c>
      <c r="AB101" s="8">
        <f t="shared" si="29"/>
        <v>0</v>
      </c>
      <c r="AC101" s="8">
        <f t="shared" si="29"/>
        <v>0</v>
      </c>
      <c r="AD101" s="8">
        <f t="shared" si="29"/>
        <v>0</v>
      </c>
      <c r="AE101" s="8">
        <f t="shared" si="29"/>
        <v>0</v>
      </c>
      <c r="AF101" s="8">
        <f t="shared" si="29"/>
        <v>0</v>
      </c>
      <c r="AG101" s="8">
        <f t="shared" si="29"/>
        <v>0</v>
      </c>
      <c r="AH101" s="8">
        <f t="shared" si="29"/>
        <v>0</v>
      </c>
      <c r="AI101" s="8">
        <f t="shared" si="29"/>
        <v>0</v>
      </c>
      <c r="AJ101" s="8">
        <f t="shared" si="29"/>
        <v>0</v>
      </c>
      <c r="AK101" s="8">
        <f t="shared" si="29"/>
        <v>0</v>
      </c>
      <c r="AL101" s="8">
        <f t="shared" si="29"/>
        <v>0</v>
      </c>
      <c r="AM101" s="8">
        <f t="shared" si="29"/>
        <v>0</v>
      </c>
      <c r="AN101" s="8">
        <f t="shared" si="29"/>
        <v>0</v>
      </c>
      <c r="AO101" s="8">
        <f t="shared" si="29"/>
        <v>259</v>
      </c>
      <c r="AP101" s="8">
        <f t="shared" si="29"/>
        <v>9</v>
      </c>
      <c r="AQ101" s="8">
        <f t="shared" si="29"/>
        <v>4</v>
      </c>
      <c r="AR101" s="8">
        <f t="shared" si="29"/>
        <v>104</v>
      </c>
      <c r="AS101" s="8">
        <f t="shared" si="29"/>
        <v>5</v>
      </c>
      <c r="AT101" s="8">
        <f t="shared" si="29"/>
        <v>1</v>
      </c>
      <c r="AU101" s="8">
        <f t="shared" si="29"/>
        <v>0</v>
      </c>
      <c r="AV101" s="8">
        <f t="shared" si="29"/>
        <v>0</v>
      </c>
      <c r="AW101" s="8">
        <f t="shared" si="29"/>
        <v>0</v>
      </c>
    </row>
    <row r="102" spans="1:49" ht="18.75" customHeight="1" thickBot="1">
      <c r="A102" s="3" t="s">
        <v>0</v>
      </c>
      <c r="B102" s="11" t="s">
        <v>1</v>
      </c>
      <c r="C102" s="4" t="s">
        <v>2</v>
      </c>
      <c r="D102" s="4" t="s">
        <v>3</v>
      </c>
      <c r="E102" s="4" t="s">
        <v>4</v>
      </c>
      <c r="F102" s="4" t="s">
        <v>5</v>
      </c>
      <c r="G102" s="4" t="s">
        <v>6</v>
      </c>
      <c r="H102" s="4" t="s">
        <v>7</v>
      </c>
      <c r="I102" s="4" t="s">
        <v>8</v>
      </c>
      <c r="J102" s="4" t="s">
        <v>9</v>
      </c>
      <c r="K102" s="4" t="s">
        <v>10</v>
      </c>
      <c r="L102" s="4" t="s">
        <v>11</v>
      </c>
      <c r="M102" s="4" t="s">
        <v>12</v>
      </c>
      <c r="N102" s="9" t="s">
        <v>13</v>
      </c>
      <c r="O102" s="12" t="s">
        <v>1</v>
      </c>
      <c r="P102" s="4" t="s">
        <v>2</v>
      </c>
      <c r="Q102" s="4" t="s">
        <v>3</v>
      </c>
      <c r="R102" s="4" t="s">
        <v>4</v>
      </c>
      <c r="S102" s="4" t="s">
        <v>5</v>
      </c>
      <c r="T102" s="4" t="s">
        <v>6</v>
      </c>
      <c r="U102" s="4" t="s">
        <v>7</v>
      </c>
      <c r="V102" s="4" t="s">
        <v>8</v>
      </c>
      <c r="W102" s="4" t="s">
        <v>9</v>
      </c>
      <c r="X102" s="4" t="s">
        <v>10</v>
      </c>
      <c r="Y102" s="4" t="s">
        <v>11</v>
      </c>
      <c r="Z102" s="4" t="s">
        <v>12</v>
      </c>
      <c r="AA102" s="13" t="s">
        <v>13</v>
      </c>
      <c r="AB102" s="12" t="s">
        <v>1</v>
      </c>
      <c r="AC102" s="4" t="s">
        <v>2</v>
      </c>
      <c r="AD102" s="4" t="s">
        <v>3</v>
      </c>
      <c r="AE102" s="4" t="s">
        <v>4</v>
      </c>
      <c r="AF102" s="4" t="s">
        <v>5</v>
      </c>
      <c r="AG102" s="4" t="s">
        <v>6</v>
      </c>
      <c r="AH102" s="4" t="s">
        <v>7</v>
      </c>
      <c r="AI102" s="4" t="s">
        <v>8</v>
      </c>
      <c r="AJ102" s="4" t="s">
        <v>9</v>
      </c>
      <c r="AK102" s="4" t="s">
        <v>10</v>
      </c>
      <c r="AL102" s="4" t="s">
        <v>11</v>
      </c>
      <c r="AM102" s="4" t="s">
        <v>12</v>
      </c>
      <c r="AN102" s="13" t="s">
        <v>13</v>
      </c>
      <c r="AO102" s="16" t="s">
        <v>119</v>
      </c>
      <c r="AP102" s="17" t="s">
        <v>120</v>
      </c>
      <c r="AQ102" s="17" t="s">
        <v>121</v>
      </c>
      <c r="AR102" s="16" t="s">
        <v>119</v>
      </c>
      <c r="AS102" s="17" t="s">
        <v>120</v>
      </c>
      <c r="AT102" s="17" t="s">
        <v>121</v>
      </c>
      <c r="AU102" s="16" t="s">
        <v>119</v>
      </c>
      <c r="AV102" s="17" t="s">
        <v>120</v>
      </c>
      <c r="AW102" s="17" t="s">
        <v>121</v>
      </c>
    </row>
    <row r="103" spans="1:49" ht="18.75" customHeight="1" thickBot="1">
      <c r="A103" s="1"/>
      <c r="B103" s="65" t="str">
        <f>B1</f>
        <v>West to North (Left)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  <c r="O103" s="62" t="str">
        <f>O1</f>
        <v>West to South (Right)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2" t="str">
        <f>AB1</f>
        <v>West to West (U turn)</v>
      </c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2" t="str">
        <f>B103</f>
        <v>West to North (Left)</v>
      </c>
      <c r="AP103" s="63"/>
      <c r="AQ103" s="63"/>
      <c r="AR103" s="62" t="str">
        <f>O103</f>
        <v>West to South (Right)</v>
      </c>
      <c r="AS103" s="63"/>
      <c r="AT103" s="63"/>
      <c r="AU103" s="62" t="str">
        <f>AB103</f>
        <v>West to West (U turn)</v>
      </c>
      <c r="AV103" s="63"/>
      <c r="AW103" s="63"/>
    </row>
  </sheetData>
  <mergeCells count="12">
    <mergeCell ref="AR1:AT1"/>
    <mergeCell ref="AU1:AW1"/>
    <mergeCell ref="B103:N103"/>
    <mergeCell ref="O103:AA103"/>
    <mergeCell ref="AB103:AN103"/>
    <mergeCell ref="AO103:AQ103"/>
    <mergeCell ref="AR103:AT103"/>
    <mergeCell ref="AU103:AW103"/>
    <mergeCell ref="B1:N1"/>
    <mergeCell ref="O1:AA1"/>
    <mergeCell ref="AB1:AN1"/>
    <mergeCell ref="AO1:A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tabSelected="1" topLeftCell="I1" workbookViewId="0">
      <selection activeCell="K17" sqref="K17"/>
    </sheetView>
  </sheetViews>
  <sheetFormatPr defaultRowHeight="14.4"/>
  <cols>
    <col min="1" max="1" width="23.109375" bestFit="1" customWidth="1"/>
    <col min="2" max="2" width="28.88671875" bestFit="1" customWidth="1"/>
    <col min="3" max="3" width="5.6640625" bestFit="1" customWidth="1"/>
    <col min="4" max="4" width="6" bestFit="1" customWidth="1"/>
    <col min="5" max="5" width="4" bestFit="1" customWidth="1"/>
    <col min="6" max="6" width="6.44140625" bestFit="1" customWidth="1"/>
    <col min="7" max="8" width="6.109375" bestFit="1" customWidth="1"/>
    <col min="9" max="9" width="15" bestFit="1" customWidth="1"/>
    <col min="10" max="10" width="8.6640625" bestFit="1" customWidth="1"/>
    <col min="11" max="11" width="28.88671875" bestFit="1" customWidth="1"/>
    <col min="12" max="12" width="5.44140625" bestFit="1" customWidth="1"/>
    <col min="13" max="13" width="5.88671875" bestFit="1" customWidth="1"/>
    <col min="14" max="14" width="6.44140625" bestFit="1" customWidth="1"/>
    <col min="15" max="16" width="10.109375" bestFit="1" customWidth="1"/>
    <col min="17" max="17" width="11.109375" bestFit="1" customWidth="1"/>
    <col min="18" max="19" width="10.5546875" bestFit="1" customWidth="1"/>
    <col min="20" max="20" width="11.5546875" bestFit="1" customWidth="1"/>
    <col min="23" max="23" width="23.109375" bestFit="1" customWidth="1"/>
  </cols>
  <sheetData>
    <row r="1" spans="1:26">
      <c r="A1" t="s">
        <v>127</v>
      </c>
      <c r="B1" s="43" t="s">
        <v>126</v>
      </c>
      <c r="C1" s="43" t="s">
        <v>119</v>
      </c>
      <c r="D1" s="43" t="s">
        <v>120</v>
      </c>
      <c r="E1" s="43" t="s">
        <v>121</v>
      </c>
      <c r="F1" s="43" t="s">
        <v>125</v>
      </c>
      <c r="G1" s="43" t="s">
        <v>186</v>
      </c>
      <c r="H1" s="43" t="s">
        <v>187</v>
      </c>
      <c r="I1" s="43" t="s">
        <v>200</v>
      </c>
      <c r="J1" s="44" t="s">
        <v>174</v>
      </c>
      <c r="K1" s="44" t="s">
        <v>175</v>
      </c>
      <c r="L1" s="44" t="s">
        <v>176</v>
      </c>
      <c r="M1" s="44" t="s">
        <v>193</v>
      </c>
      <c r="N1" s="44" t="s">
        <v>125</v>
      </c>
      <c r="O1" s="44" t="s">
        <v>177</v>
      </c>
      <c r="P1" s="44" t="s">
        <v>178</v>
      </c>
      <c r="Q1" s="44" t="s">
        <v>179</v>
      </c>
      <c r="R1" s="87" t="s">
        <v>180</v>
      </c>
      <c r="S1" s="88" t="s">
        <v>181</v>
      </c>
      <c r="T1" s="89" t="s">
        <v>182</v>
      </c>
      <c r="U1" s="53" t="s">
        <v>195</v>
      </c>
      <c r="V1" s="53" t="s">
        <v>194</v>
      </c>
      <c r="W1" s="53" t="s">
        <v>196</v>
      </c>
      <c r="X1" s="53" t="s">
        <v>198</v>
      </c>
      <c r="Y1" s="53" t="s">
        <v>197</v>
      </c>
      <c r="Z1" s="53" t="s">
        <v>199</v>
      </c>
    </row>
    <row r="2" spans="1:26">
      <c r="A2" t="s">
        <v>23</v>
      </c>
      <c r="B2" t="s">
        <v>173</v>
      </c>
      <c r="C2">
        <f>ROUND(C29*Teisendustegurid!$E$10,0)</f>
        <v>3</v>
      </c>
      <c r="D2">
        <f>ROUND(D29*Teisendustegurid!$F$10,0)</f>
        <v>0</v>
      </c>
      <c r="E2">
        <f>ROUND(E29*Teisendustegurid!$G$10,0)</f>
        <v>0</v>
      </c>
      <c r="F2">
        <f t="shared" ref="F2:F10" si="0">C2+D2+E2</f>
        <v>3</v>
      </c>
      <c r="G2" t="s">
        <v>183</v>
      </c>
      <c r="H2" t="s">
        <v>183</v>
      </c>
      <c r="J2" s="45" t="s">
        <v>183</v>
      </c>
      <c r="K2" s="45" t="s">
        <v>173</v>
      </c>
      <c r="L2" s="45">
        <f t="shared" ref="L2:L13" si="1">SUMIFS(F:F,B:B,K2,G:G,J2)</f>
        <v>3208</v>
      </c>
      <c r="M2" s="45">
        <f t="shared" ref="M2:M13" si="2">SUMIFS(F:F,B:B,K2,H:H,J2)</f>
        <v>2936</v>
      </c>
      <c r="N2" s="45">
        <f t="shared" ref="N2:N13" si="3">L2+M2</f>
        <v>6144</v>
      </c>
      <c r="O2" s="45">
        <f t="shared" ref="O2:O13" si="4">SUMIFS(C:C,B:B,K2,G:G,J2)</f>
        <v>2937</v>
      </c>
      <c r="P2" s="45">
        <f t="shared" ref="P2:P13" si="5">SUMIFS(C:C,B:B,K2,H:H,J2)</f>
        <v>2713</v>
      </c>
      <c r="Q2" s="45">
        <f t="shared" ref="Q2:Q13" si="6">O2+P2</f>
        <v>5650</v>
      </c>
      <c r="R2" s="46">
        <f t="shared" ref="R2:R13" si="7">L2-O2</f>
        <v>271</v>
      </c>
      <c r="S2" s="86">
        <f t="shared" ref="S2:T13" si="8">M2-P2</f>
        <v>223</v>
      </c>
      <c r="T2" s="47">
        <f t="shared" si="8"/>
        <v>494</v>
      </c>
      <c r="U2" s="54">
        <f t="shared" ref="U2:U13" si="9">SUMIFS(D:D,B:B,K2,G:G,J2)</f>
        <v>192</v>
      </c>
      <c r="V2" s="54">
        <f t="shared" ref="V2:V13" si="10">SUMIFS(D:D,B:B,K2,H:H,J2)</f>
        <v>163</v>
      </c>
      <c r="W2" s="54">
        <f t="shared" ref="W2:W13" si="11">SUM(U2:V2)</f>
        <v>355</v>
      </c>
      <c r="X2" s="54">
        <f t="shared" ref="X2:X13" si="12">SUMIFS(E:E,B:B,K2,G:G,J2)</f>
        <v>79</v>
      </c>
      <c r="Y2" s="54">
        <f t="shared" ref="Y2:Y13" si="13">SUMIFS(E:E,B:B,K2,H:H,J2)</f>
        <v>60</v>
      </c>
      <c r="Z2" s="54">
        <f t="shared" ref="Z2:Z13" si="14">SUM(X2:Y2)</f>
        <v>139</v>
      </c>
    </row>
    <row r="3" spans="1:26">
      <c r="A3" t="s">
        <v>113</v>
      </c>
      <c r="B3" t="s">
        <v>173</v>
      </c>
      <c r="C3">
        <f>ROUND(C30*Teisendustegurid!$E$10,0)</f>
        <v>1663</v>
      </c>
      <c r="D3">
        <f>ROUND(D30*Teisendustegurid!$F$10,0)</f>
        <v>94</v>
      </c>
      <c r="E3">
        <f>ROUND(E30*Teisendustegurid!$G$10,0)</f>
        <v>43</v>
      </c>
      <c r="F3">
        <f t="shared" si="0"/>
        <v>1800</v>
      </c>
      <c r="G3" t="s">
        <v>183</v>
      </c>
      <c r="H3" t="s">
        <v>184</v>
      </c>
      <c r="J3" s="45" t="s">
        <v>184</v>
      </c>
      <c r="K3" s="45" t="s">
        <v>173</v>
      </c>
      <c r="L3" s="45">
        <f t="shared" si="1"/>
        <v>2206</v>
      </c>
      <c r="M3" s="45">
        <f t="shared" si="2"/>
        <v>2247</v>
      </c>
      <c r="N3" s="45">
        <f t="shared" si="3"/>
        <v>4453</v>
      </c>
      <c r="O3" s="45">
        <f t="shared" si="4"/>
        <v>2018</v>
      </c>
      <c r="P3" s="45">
        <f t="shared" si="5"/>
        <v>2068</v>
      </c>
      <c r="Q3" s="45">
        <f t="shared" si="6"/>
        <v>4086</v>
      </c>
      <c r="R3" s="46">
        <f t="shared" si="7"/>
        <v>188</v>
      </c>
      <c r="S3" s="86">
        <f t="shared" si="8"/>
        <v>179</v>
      </c>
      <c r="T3" s="47">
        <f t="shared" si="8"/>
        <v>367</v>
      </c>
      <c r="U3" s="54">
        <f t="shared" si="9"/>
        <v>142</v>
      </c>
      <c r="V3" s="54">
        <f t="shared" si="10"/>
        <v>129</v>
      </c>
      <c r="W3" s="54">
        <f t="shared" si="11"/>
        <v>271</v>
      </c>
      <c r="X3" s="54">
        <f t="shared" si="12"/>
        <v>46</v>
      </c>
      <c r="Y3" s="54">
        <f t="shared" si="13"/>
        <v>50</v>
      </c>
      <c r="Z3" s="54">
        <f t="shared" si="14"/>
        <v>96</v>
      </c>
    </row>
    <row r="4" spans="1:26">
      <c r="A4" t="s">
        <v>118</v>
      </c>
      <c r="B4" t="s">
        <v>173</v>
      </c>
      <c r="C4">
        <f>ROUND(C31*Teisendustegurid!$E$10,0)</f>
        <v>1271</v>
      </c>
      <c r="D4">
        <f>ROUND(D31*Teisendustegurid!$F$10,0)</f>
        <v>98</v>
      </c>
      <c r="E4">
        <f>ROUND(E31*Teisendustegurid!$G$10,0)</f>
        <v>36</v>
      </c>
      <c r="F4">
        <f t="shared" si="0"/>
        <v>1405</v>
      </c>
      <c r="G4" t="s">
        <v>183</v>
      </c>
      <c r="H4" t="s">
        <v>185</v>
      </c>
      <c r="J4" s="45" t="s">
        <v>185</v>
      </c>
      <c r="K4" s="45" t="s">
        <v>173</v>
      </c>
      <c r="L4" s="45">
        <f t="shared" si="1"/>
        <v>1655</v>
      </c>
      <c r="M4" s="45">
        <f t="shared" si="2"/>
        <v>1886</v>
      </c>
      <c r="N4" s="45">
        <f t="shared" si="3"/>
        <v>3541</v>
      </c>
      <c r="O4" s="45">
        <f t="shared" si="4"/>
        <v>1534</v>
      </c>
      <c r="P4" s="45">
        <f t="shared" si="5"/>
        <v>1708</v>
      </c>
      <c r="Q4" s="85">
        <f t="shared" si="6"/>
        <v>3242</v>
      </c>
      <c r="R4" s="46">
        <f t="shared" si="7"/>
        <v>121</v>
      </c>
      <c r="S4" s="86">
        <f t="shared" si="8"/>
        <v>178</v>
      </c>
      <c r="T4" s="47">
        <f t="shared" si="8"/>
        <v>299</v>
      </c>
      <c r="U4" s="54">
        <f t="shared" si="9"/>
        <v>93</v>
      </c>
      <c r="V4" s="54">
        <f t="shared" si="10"/>
        <v>135</v>
      </c>
      <c r="W4" s="84">
        <f t="shared" si="11"/>
        <v>228</v>
      </c>
      <c r="X4" s="54">
        <f t="shared" si="12"/>
        <v>28</v>
      </c>
      <c r="Y4" s="54">
        <f t="shared" si="13"/>
        <v>43</v>
      </c>
      <c r="Z4" s="84">
        <f t="shared" si="14"/>
        <v>71</v>
      </c>
    </row>
    <row r="5" spans="1:26">
      <c r="A5" t="s">
        <v>116</v>
      </c>
      <c r="B5" t="s">
        <v>173</v>
      </c>
      <c r="C5">
        <f>ROUND(C32*Teisendustegurid!$E$10,0)</f>
        <v>1580</v>
      </c>
      <c r="D5">
        <f>ROUND(D32*Teisendustegurid!$F$10,0)</f>
        <v>105</v>
      </c>
      <c r="E5">
        <f>ROUND(E32*Teisendustegurid!$G$10,0)</f>
        <v>39</v>
      </c>
      <c r="F5">
        <f t="shared" si="0"/>
        <v>1724</v>
      </c>
      <c r="G5" t="s">
        <v>184</v>
      </c>
      <c r="H5" t="s">
        <v>183</v>
      </c>
      <c r="J5" t="s">
        <v>183</v>
      </c>
      <c r="K5" t="s">
        <v>123</v>
      </c>
      <c r="L5">
        <f t="shared" si="1"/>
        <v>556</v>
      </c>
      <c r="M5">
        <f t="shared" si="2"/>
        <v>481</v>
      </c>
      <c r="N5">
        <f t="shared" si="3"/>
        <v>1037</v>
      </c>
      <c r="O5">
        <f t="shared" si="4"/>
        <v>498</v>
      </c>
      <c r="P5">
        <f t="shared" si="5"/>
        <v>443</v>
      </c>
      <c r="Q5">
        <f t="shared" si="6"/>
        <v>941</v>
      </c>
      <c r="R5" s="90">
        <f t="shared" si="7"/>
        <v>58</v>
      </c>
      <c r="S5" s="73">
        <f t="shared" si="8"/>
        <v>38</v>
      </c>
      <c r="T5" s="91">
        <f t="shared" si="8"/>
        <v>96</v>
      </c>
      <c r="U5" s="55">
        <f t="shared" si="9"/>
        <v>45</v>
      </c>
      <c r="V5" s="55">
        <f t="shared" si="10"/>
        <v>29</v>
      </c>
      <c r="W5" s="55">
        <f t="shared" si="11"/>
        <v>74</v>
      </c>
      <c r="X5" s="55">
        <f t="shared" si="12"/>
        <v>13</v>
      </c>
      <c r="Y5" s="55">
        <f t="shared" si="13"/>
        <v>9</v>
      </c>
      <c r="Z5" s="55">
        <f t="shared" si="14"/>
        <v>22</v>
      </c>
    </row>
    <row r="6" spans="1:26">
      <c r="A6" t="s">
        <v>115</v>
      </c>
      <c r="B6" t="s">
        <v>173</v>
      </c>
      <c r="C6">
        <f>ROUND(C33*Teisendustegurid!$E$10,0)</f>
        <v>1</v>
      </c>
      <c r="D6">
        <f>ROUND(D33*Teisendustegurid!$F$10,0)</f>
        <v>0</v>
      </c>
      <c r="E6">
        <f>ROUND(E33*Teisendustegurid!$G$10,0)</f>
        <v>0</v>
      </c>
      <c r="F6">
        <f t="shared" si="0"/>
        <v>1</v>
      </c>
      <c r="G6" t="s">
        <v>184</v>
      </c>
      <c r="H6" t="s">
        <v>184</v>
      </c>
      <c r="J6" t="s">
        <v>184</v>
      </c>
      <c r="K6" t="s">
        <v>123</v>
      </c>
      <c r="L6">
        <f t="shared" si="1"/>
        <v>309</v>
      </c>
      <c r="M6">
        <f t="shared" si="2"/>
        <v>355</v>
      </c>
      <c r="N6">
        <f t="shared" si="3"/>
        <v>664</v>
      </c>
      <c r="O6">
        <f t="shared" si="4"/>
        <v>278</v>
      </c>
      <c r="P6">
        <f t="shared" si="5"/>
        <v>323</v>
      </c>
      <c r="Q6">
        <f t="shared" si="6"/>
        <v>601</v>
      </c>
      <c r="R6" s="90">
        <f t="shared" si="7"/>
        <v>31</v>
      </c>
      <c r="S6" s="73">
        <f t="shared" si="8"/>
        <v>32</v>
      </c>
      <c r="T6" s="91">
        <f t="shared" si="8"/>
        <v>63</v>
      </c>
      <c r="U6" s="55">
        <f t="shared" si="9"/>
        <v>25</v>
      </c>
      <c r="V6" s="55">
        <f t="shared" si="10"/>
        <v>27</v>
      </c>
      <c r="W6" s="55">
        <f t="shared" si="11"/>
        <v>52</v>
      </c>
      <c r="X6" s="55">
        <f t="shared" si="12"/>
        <v>6</v>
      </c>
      <c r="Y6" s="55">
        <f t="shared" si="13"/>
        <v>5</v>
      </c>
      <c r="Z6" s="55">
        <f t="shared" si="14"/>
        <v>11</v>
      </c>
    </row>
    <row r="7" spans="1:26">
      <c r="A7" t="s">
        <v>114</v>
      </c>
      <c r="B7" t="s">
        <v>173</v>
      </c>
      <c r="C7">
        <f>ROUND(C34*Teisendustegurid!$E$10,0)</f>
        <v>437</v>
      </c>
      <c r="D7">
        <f>ROUND(D34*Teisendustegurid!$F$10,0)</f>
        <v>37</v>
      </c>
      <c r="E7">
        <f>ROUND(E34*Teisendustegurid!$G$10,0)</f>
        <v>7</v>
      </c>
      <c r="F7">
        <f t="shared" si="0"/>
        <v>481</v>
      </c>
      <c r="G7" t="s">
        <v>184</v>
      </c>
      <c r="H7" t="s">
        <v>185</v>
      </c>
      <c r="J7" t="s">
        <v>185</v>
      </c>
      <c r="K7" t="s">
        <v>123</v>
      </c>
      <c r="L7">
        <f t="shared" si="1"/>
        <v>280</v>
      </c>
      <c r="M7">
        <f t="shared" si="2"/>
        <v>309</v>
      </c>
      <c r="N7">
        <f t="shared" si="3"/>
        <v>589</v>
      </c>
      <c r="O7">
        <f t="shared" si="4"/>
        <v>257</v>
      </c>
      <c r="P7">
        <f t="shared" si="5"/>
        <v>267</v>
      </c>
      <c r="Q7">
        <f t="shared" si="6"/>
        <v>524</v>
      </c>
      <c r="R7" s="90">
        <f t="shared" si="7"/>
        <v>23</v>
      </c>
      <c r="S7" s="73">
        <f t="shared" si="8"/>
        <v>42</v>
      </c>
      <c r="T7" s="91">
        <f t="shared" si="8"/>
        <v>65</v>
      </c>
      <c r="U7" s="55">
        <f t="shared" si="9"/>
        <v>17</v>
      </c>
      <c r="V7" s="55">
        <f t="shared" si="10"/>
        <v>31</v>
      </c>
      <c r="W7" s="55">
        <f t="shared" si="11"/>
        <v>48</v>
      </c>
      <c r="X7" s="55">
        <f t="shared" si="12"/>
        <v>6</v>
      </c>
      <c r="Y7" s="55">
        <f t="shared" si="13"/>
        <v>11</v>
      </c>
      <c r="Z7" s="55">
        <f t="shared" si="14"/>
        <v>17</v>
      </c>
    </row>
    <row r="8" spans="1:26">
      <c r="A8" t="s">
        <v>24</v>
      </c>
      <c r="B8" t="s">
        <v>173</v>
      </c>
      <c r="C8">
        <f>ROUND(C35*Teisendustegurid!$E$10,0)</f>
        <v>1130</v>
      </c>
      <c r="D8">
        <f>ROUND(D35*Teisendustegurid!$F$10,0)</f>
        <v>58</v>
      </c>
      <c r="E8">
        <f>ROUND(E35*Teisendustegurid!$G$10,0)</f>
        <v>21</v>
      </c>
      <c r="F8">
        <f t="shared" si="0"/>
        <v>1209</v>
      </c>
      <c r="G8" t="s">
        <v>185</v>
      </c>
      <c r="H8" t="s">
        <v>183</v>
      </c>
      <c r="J8" t="s">
        <v>183</v>
      </c>
      <c r="K8" t="s">
        <v>124</v>
      </c>
      <c r="L8">
        <f t="shared" si="1"/>
        <v>697</v>
      </c>
      <c r="M8">
        <f t="shared" si="2"/>
        <v>692</v>
      </c>
      <c r="N8">
        <f t="shared" si="3"/>
        <v>1389</v>
      </c>
      <c r="O8">
        <f t="shared" si="4"/>
        <v>658</v>
      </c>
      <c r="P8">
        <f t="shared" si="5"/>
        <v>656</v>
      </c>
      <c r="Q8">
        <f t="shared" si="6"/>
        <v>1314</v>
      </c>
      <c r="R8" s="90">
        <f t="shared" si="7"/>
        <v>39</v>
      </c>
      <c r="S8" s="73">
        <f t="shared" si="8"/>
        <v>36</v>
      </c>
      <c r="T8" s="91">
        <f t="shared" si="8"/>
        <v>75</v>
      </c>
      <c r="U8" s="55">
        <f t="shared" si="9"/>
        <v>28</v>
      </c>
      <c r="V8" s="55">
        <f t="shared" si="10"/>
        <v>29</v>
      </c>
      <c r="W8" s="55">
        <f t="shared" si="11"/>
        <v>57</v>
      </c>
      <c r="X8" s="55">
        <f t="shared" si="12"/>
        <v>11</v>
      </c>
      <c r="Y8" s="55">
        <f t="shared" si="13"/>
        <v>7</v>
      </c>
      <c r="Z8" s="55">
        <f t="shared" si="14"/>
        <v>18</v>
      </c>
    </row>
    <row r="9" spans="1:26">
      <c r="A9" t="s">
        <v>117</v>
      </c>
      <c r="B9" t="s">
        <v>173</v>
      </c>
      <c r="C9">
        <f>ROUND(C36*Teisendustegurid!$E$10,0)</f>
        <v>404</v>
      </c>
      <c r="D9">
        <f>ROUND(D36*Teisendustegurid!$F$10,0)</f>
        <v>35</v>
      </c>
      <c r="E9">
        <f>ROUND(E36*Teisendustegurid!$G$10,0)</f>
        <v>7</v>
      </c>
      <c r="F9">
        <f t="shared" si="0"/>
        <v>446</v>
      </c>
      <c r="G9" t="s">
        <v>185</v>
      </c>
      <c r="H9" t="s">
        <v>184</v>
      </c>
      <c r="J9" t="s">
        <v>184</v>
      </c>
      <c r="K9" t="s">
        <v>124</v>
      </c>
      <c r="L9">
        <f t="shared" si="1"/>
        <v>554</v>
      </c>
      <c r="M9">
        <f t="shared" si="2"/>
        <v>456</v>
      </c>
      <c r="N9">
        <f t="shared" si="3"/>
        <v>1010</v>
      </c>
      <c r="O9">
        <f t="shared" si="4"/>
        <v>523</v>
      </c>
      <c r="P9">
        <f t="shared" si="5"/>
        <v>434</v>
      </c>
      <c r="Q9">
        <f t="shared" si="6"/>
        <v>957</v>
      </c>
      <c r="R9" s="90">
        <f t="shared" si="7"/>
        <v>31</v>
      </c>
      <c r="S9" s="73">
        <f t="shared" si="8"/>
        <v>22</v>
      </c>
      <c r="T9" s="91">
        <f t="shared" si="8"/>
        <v>53</v>
      </c>
      <c r="U9" s="55">
        <f t="shared" si="9"/>
        <v>27</v>
      </c>
      <c r="V9" s="55">
        <f t="shared" si="10"/>
        <v>16</v>
      </c>
      <c r="W9" s="55">
        <f t="shared" si="11"/>
        <v>43</v>
      </c>
      <c r="X9" s="55">
        <f t="shared" si="12"/>
        <v>4</v>
      </c>
      <c r="Y9" s="55">
        <f t="shared" si="13"/>
        <v>6</v>
      </c>
      <c r="Z9" s="55">
        <f t="shared" si="14"/>
        <v>10</v>
      </c>
    </row>
    <row r="10" spans="1:26">
      <c r="A10" t="s">
        <v>25</v>
      </c>
      <c r="B10" t="s">
        <v>173</v>
      </c>
      <c r="C10">
        <f>ROUND(C37*Teisendustegurid!$E$10,0)</f>
        <v>0</v>
      </c>
      <c r="D10">
        <f>ROUND(D37*Teisendustegurid!$F$10,0)</f>
        <v>0</v>
      </c>
      <c r="E10">
        <f>ROUND(E37*Teisendustegurid!$G$10,0)</f>
        <v>0</v>
      </c>
      <c r="F10">
        <f t="shared" si="0"/>
        <v>0</v>
      </c>
      <c r="G10" t="s">
        <v>185</v>
      </c>
      <c r="H10" t="s">
        <v>185</v>
      </c>
      <c r="J10" t="s">
        <v>185</v>
      </c>
      <c r="K10" t="s">
        <v>124</v>
      </c>
      <c r="L10">
        <f t="shared" si="1"/>
        <v>382</v>
      </c>
      <c r="M10">
        <f t="shared" si="2"/>
        <v>485</v>
      </c>
      <c r="N10">
        <f t="shared" si="3"/>
        <v>867</v>
      </c>
      <c r="O10">
        <f t="shared" si="4"/>
        <v>363</v>
      </c>
      <c r="P10">
        <f t="shared" si="5"/>
        <v>454</v>
      </c>
      <c r="Q10">
        <f t="shared" si="6"/>
        <v>817</v>
      </c>
      <c r="R10" s="90">
        <f t="shared" si="7"/>
        <v>19</v>
      </c>
      <c r="S10" s="73">
        <f t="shared" si="8"/>
        <v>31</v>
      </c>
      <c r="T10" s="91">
        <f t="shared" si="8"/>
        <v>50</v>
      </c>
      <c r="U10" s="55">
        <f t="shared" si="9"/>
        <v>14</v>
      </c>
      <c r="V10" s="55">
        <f t="shared" si="10"/>
        <v>24</v>
      </c>
      <c r="W10" s="55">
        <f t="shared" si="11"/>
        <v>38</v>
      </c>
      <c r="X10" s="55">
        <f t="shared" si="12"/>
        <v>5</v>
      </c>
      <c r="Y10" s="55">
        <f t="shared" si="13"/>
        <v>7</v>
      </c>
      <c r="Z10" s="55">
        <f t="shared" si="14"/>
        <v>12</v>
      </c>
    </row>
    <row r="11" spans="1:26">
      <c r="A11" t="s">
        <v>23</v>
      </c>
      <c r="B11" t="s">
        <v>123</v>
      </c>
      <c r="C11">
        <f>North!AU100</f>
        <v>0</v>
      </c>
      <c r="D11">
        <f>North!AV100</f>
        <v>0</v>
      </c>
      <c r="E11">
        <f>North!AW100</f>
        <v>0</v>
      </c>
      <c r="F11">
        <f t="shared" ref="F11:F37" si="15">C11+D11+E11</f>
        <v>0</v>
      </c>
      <c r="G11" t="s">
        <v>183</v>
      </c>
      <c r="H11" t="s">
        <v>183</v>
      </c>
      <c r="J11" s="45" t="s">
        <v>183</v>
      </c>
      <c r="K11" s="45" t="s">
        <v>122</v>
      </c>
      <c r="L11" s="45">
        <f t="shared" si="1"/>
        <v>3758</v>
      </c>
      <c r="M11" s="45">
        <f t="shared" si="2"/>
        <v>3435</v>
      </c>
      <c r="N11" s="45">
        <f t="shared" si="3"/>
        <v>7193</v>
      </c>
      <c r="O11" s="45">
        <f t="shared" si="4"/>
        <v>3408</v>
      </c>
      <c r="P11" s="45">
        <f t="shared" si="5"/>
        <v>3147</v>
      </c>
      <c r="Q11" s="45">
        <f t="shared" si="6"/>
        <v>6555</v>
      </c>
      <c r="R11" s="92">
        <f t="shared" si="7"/>
        <v>350</v>
      </c>
      <c r="S11" s="85">
        <f t="shared" si="8"/>
        <v>288</v>
      </c>
      <c r="T11" s="93">
        <f t="shared" si="8"/>
        <v>638</v>
      </c>
      <c r="U11" s="56">
        <f t="shared" si="9"/>
        <v>243</v>
      </c>
      <c r="V11" s="56">
        <f t="shared" si="10"/>
        <v>207</v>
      </c>
      <c r="W11" s="56">
        <f t="shared" si="11"/>
        <v>450</v>
      </c>
      <c r="X11" s="56">
        <f t="shared" si="12"/>
        <v>107</v>
      </c>
      <c r="Y11" s="56">
        <f t="shared" si="13"/>
        <v>81</v>
      </c>
      <c r="Z11" s="56">
        <f t="shared" si="14"/>
        <v>188</v>
      </c>
    </row>
    <row r="12" spans="1:26">
      <c r="A12" t="s">
        <v>113</v>
      </c>
      <c r="B12" t="s">
        <v>123</v>
      </c>
      <c r="C12">
        <f>North!AO100</f>
        <v>283</v>
      </c>
      <c r="D12">
        <f>North!AP100</f>
        <v>20</v>
      </c>
      <c r="E12">
        <f>North!AQ100</f>
        <v>3</v>
      </c>
      <c r="F12">
        <f t="shared" si="15"/>
        <v>306</v>
      </c>
      <c r="G12" t="s">
        <v>183</v>
      </c>
      <c r="H12" t="s">
        <v>184</v>
      </c>
      <c r="J12" s="45" t="s">
        <v>184</v>
      </c>
      <c r="K12" s="45" t="s">
        <v>122</v>
      </c>
      <c r="L12" s="45">
        <f t="shared" si="1"/>
        <v>2583</v>
      </c>
      <c r="M12" s="45">
        <f t="shared" si="2"/>
        <v>2630</v>
      </c>
      <c r="N12" s="45">
        <f t="shared" si="3"/>
        <v>5213</v>
      </c>
      <c r="O12" s="45">
        <f t="shared" si="4"/>
        <v>2341</v>
      </c>
      <c r="P12" s="45">
        <f t="shared" si="5"/>
        <v>2400</v>
      </c>
      <c r="Q12" s="45">
        <f t="shared" si="6"/>
        <v>4741</v>
      </c>
      <c r="R12" s="92">
        <f t="shared" si="7"/>
        <v>242</v>
      </c>
      <c r="S12" s="85">
        <f t="shared" si="8"/>
        <v>230</v>
      </c>
      <c r="T12" s="93">
        <f t="shared" si="8"/>
        <v>472</v>
      </c>
      <c r="U12" s="56">
        <f t="shared" si="9"/>
        <v>180</v>
      </c>
      <c r="V12" s="56">
        <f t="shared" si="10"/>
        <v>163</v>
      </c>
      <c r="W12" s="56">
        <f t="shared" si="11"/>
        <v>343</v>
      </c>
      <c r="X12" s="56">
        <f t="shared" si="12"/>
        <v>62</v>
      </c>
      <c r="Y12" s="56">
        <f t="shared" si="13"/>
        <v>67</v>
      </c>
      <c r="Z12" s="56">
        <f>SUM(X12:Y12)</f>
        <v>129</v>
      </c>
    </row>
    <row r="13" spans="1:26" ht="15" thickBot="1">
      <c r="A13" t="s">
        <v>118</v>
      </c>
      <c r="B13" t="s">
        <v>123</v>
      </c>
      <c r="C13">
        <f>North!AR100</f>
        <v>215</v>
      </c>
      <c r="D13">
        <f>North!AS100</f>
        <v>25</v>
      </c>
      <c r="E13">
        <f>North!AT100</f>
        <v>10</v>
      </c>
      <c r="F13">
        <f t="shared" si="15"/>
        <v>250</v>
      </c>
      <c r="G13" t="s">
        <v>183</v>
      </c>
      <c r="H13" t="s">
        <v>185</v>
      </c>
      <c r="J13" s="45" t="s">
        <v>185</v>
      </c>
      <c r="K13" s="45" t="s">
        <v>122</v>
      </c>
      <c r="L13" s="45">
        <f t="shared" si="1"/>
        <v>1935</v>
      </c>
      <c r="M13" s="45">
        <f t="shared" si="2"/>
        <v>2211</v>
      </c>
      <c r="N13" s="45">
        <f t="shared" si="3"/>
        <v>4146</v>
      </c>
      <c r="O13" s="45">
        <f t="shared" si="4"/>
        <v>1780</v>
      </c>
      <c r="P13" s="45">
        <f t="shared" si="5"/>
        <v>1982</v>
      </c>
      <c r="Q13" s="45">
        <f t="shared" si="6"/>
        <v>3762</v>
      </c>
      <c r="R13" s="94">
        <f t="shared" si="7"/>
        <v>155</v>
      </c>
      <c r="S13" s="95">
        <f t="shared" si="8"/>
        <v>229</v>
      </c>
      <c r="T13" s="96">
        <f t="shared" si="8"/>
        <v>384</v>
      </c>
      <c r="U13" s="56">
        <f t="shared" si="9"/>
        <v>118</v>
      </c>
      <c r="V13" s="56">
        <f t="shared" si="10"/>
        <v>171</v>
      </c>
      <c r="W13" s="56">
        <f t="shared" si="11"/>
        <v>289</v>
      </c>
      <c r="X13" s="56">
        <f t="shared" si="12"/>
        <v>37</v>
      </c>
      <c r="Y13" s="56">
        <f t="shared" si="13"/>
        <v>58</v>
      </c>
      <c r="Z13" s="56">
        <f t="shared" si="14"/>
        <v>95</v>
      </c>
    </row>
    <row r="14" spans="1:26">
      <c r="A14" t="s">
        <v>116</v>
      </c>
      <c r="B14" t="s">
        <v>123</v>
      </c>
      <c r="C14">
        <f>South!AR100</f>
        <v>226</v>
      </c>
      <c r="D14">
        <f>South!AS100</f>
        <v>19</v>
      </c>
      <c r="E14">
        <f>South!AT100</f>
        <v>5</v>
      </c>
      <c r="F14">
        <f t="shared" si="15"/>
        <v>250</v>
      </c>
      <c r="G14" t="s">
        <v>184</v>
      </c>
      <c r="H14" t="s">
        <v>183</v>
      </c>
    </row>
    <row r="15" spans="1:26">
      <c r="A15" t="s">
        <v>115</v>
      </c>
      <c r="B15" t="s">
        <v>123</v>
      </c>
      <c r="C15">
        <f>South!AU100</f>
        <v>0</v>
      </c>
      <c r="D15">
        <f>South!AV100</f>
        <v>0</v>
      </c>
      <c r="E15">
        <f>South!AW100</f>
        <v>0</v>
      </c>
      <c r="F15">
        <f t="shared" si="15"/>
        <v>0</v>
      </c>
      <c r="G15" t="s">
        <v>184</v>
      </c>
      <c r="H15" t="s">
        <v>184</v>
      </c>
    </row>
    <row r="16" spans="1:26">
      <c r="A16" t="s">
        <v>114</v>
      </c>
      <c r="B16" t="s">
        <v>123</v>
      </c>
      <c r="C16">
        <f>South!AO100</f>
        <v>52</v>
      </c>
      <c r="D16">
        <f>South!AP100</f>
        <v>6</v>
      </c>
      <c r="E16">
        <f>South!AQ100</f>
        <v>1</v>
      </c>
      <c r="F16">
        <f t="shared" si="15"/>
        <v>59</v>
      </c>
      <c r="G16" t="s">
        <v>184</v>
      </c>
      <c r="H16" t="s">
        <v>185</v>
      </c>
    </row>
    <row r="17" spans="1:8">
      <c r="A17" t="s">
        <v>24</v>
      </c>
      <c r="B17" t="s">
        <v>123</v>
      </c>
      <c r="C17">
        <f>West!AO100</f>
        <v>217</v>
      </c>
      <c r="D17">
        <f>West!AP100</f>
        <v>10</v>
      </c>
      <c r="E17">
        <f>West!AQ100</f>
        <v>4</v>
      </c>
      <c r="F17">
        <f t="shared" si="15"/>
        <v>231</v>
      </c>
      <c r="G17" t="s">
        <v>185</v>
      </c>
      <c r="H17" t="s">
        <v>183</v>
      </c>
    </row>
    <row r="18" spans="1:8">
      <c r="A18" t="s">
        <v>117</v>
      </c>
      <c r="B18" t="s">
        <v>123</v>
      </c>
      <c r="C18">
        <f>West!AR100</f>
        <v>40</v>
      </c>
      <c r="D18">
        <f>West!AS100</f>
        <v>7</v>
      </c>
      <c r="E18">
        <f>West!AT100</f>
        <v>2</v>
      </c>
      <c r="F18">
        <f t="shared" si="15"/>
        <v>49</v>
      </c>
      <c r="G18" t="s">
        <v>185</v>
      </c>
      <c r="H18" t="s">
        <v>184</v>
      </c>
    </row>
    <row r="19" spans="1:8" ht="19.5" customHeight="1">
      <c r="A19" t="s">
        <v>25</v>
      </c>
      <c r="B19" t="s">
        <v>123</v>
      </c>
      <c r="C19">
        <f>West!AU100</f>
        <v>0</v>
      </c>
      <c r="D19">
        <f>West!AV100</f>
        <v>0</v>
      </c>
      <c r="E19">
        <f>West!AW100</f>
        <v>0</v>
      </c>
      <c r="F19">
        <f t="shared" si="15"/>
        <v>0</v>
      </c>
      <c r="G19" t="s">
        <v>185</v>
      </c>
      <c r="H19" t="s">
        <v>185</v>
      </c>
    </row>
    <row r="20" spans="1:8">
      <c r="A20" t="s">
        <v>23</v>
      </c>
      <c r="B20" t="s">
        <v>124</v>
      </c>
      <c r="C20">
        <f>North!AU101</f>
        <v>0</v>
      </c>
      <c r="D20">
        <f>North!AV101</f>
        <v>0</v>
      </c>
      <c r="E20">
        <f>North!AW101</f>
        <v>0</v>
      </c>
      <c r="F20">
        <f t="shared" si="15"/>
        <v>0</v>
      </c>
      <c r="G20" t="s">
        <v>183</v>
      </c>
      <c r="H20" t="s">
        <v>183</v>
      </c>
    </row>
    <row r="21" spans="1:8">
      <c r="A21" t="s">
        <v>113</v>
      </c>
      <c r="B21" t="s">
        <v>124</v>
      </c>
      <c r="C21">
        <f>North!AO101</f>
        <v>329</v>
      </c>
      <c r="D21">
        <f>North!AP101</f>
        <v>11</v>
      </c>
      <c r="E21">
        <f>North!AQ101</f>
        <v>5</v>
      </c>
      <c r="F21">
        <f t="shared" si="15"/>
        <v>345</v>
      </c>
      <c r="G21" t="s">
        <v>183</v>
      </c>
      <c r="H21" t="s">
        <v>184</v>
      </c>
    </row>
    <row r="22" spans="1:8">
      <c r="A22" t="s">
        <v>118</v>
      </c>
      <c r="B22" t="s">
        <v>124</v>
      </c>
      <c r="C22">
        <f>North!AR101</f>
        <v>329</v>
      </c>
      <c r="D22">
        <f>North!AS101</f>
        <v>17</v>
      </c>
      <c r="E22">
        <f>North!AT101</f>
        <v>6</v>
      </c>
      <c r="F22">
        <f t="shared" si="15"/>
        <v>352</v>
      </c>
      <c r="G22" t="s">
        <v>183</v>
      </c>
      <c r="H22" t="s">
        <v>185</v>
      </c>
    </row>
    <row r="23" spans="1:8">
      <c r="A23" t="s">
        <v>116</v>
      </c>
      <c r="B23" t="s">
        <v>124</v>
      </c>
      <c r="C23">
        <f>South!AR101</f>
        <v>397</v>
      </c>
      <c r="D23">
        <f>South!AS101</f>
        <v>20</v>
      </c>
      <c r="E23">
        <f>South!AT101</f>
        <v>3</v>
      </c>
      <c r="F23">
        <f t="shared" si="15"/>
        <v>420</v>
      </c>
      <c r="G23" t="s">
        <v>184</v>
      </c>
      <c r="H23" t="s">
        <v>183</v>
      </c>
    </row>
    <row r="24" spans="1:8">
      <c r="A24" t="s">
        <v>115</v>
      </c>
      <c r="B24" t="s">
        <v>124</v>
      </c>
      <c r="C24">
        <f>South!AU101</f>
        <v>1</v>
      </c>
      <c r="D24">
        <f>South!AV101</f>
        <v>0</v>
      </c>
      <c r="E24">
        <f>South!AW101</f>
        <v>0</v>
      </c>
      <c r="F24">
        <f t="shared" si="15"/>
        <v>1</v>
      </c>
      <c r="G24" t="s">
        <v>184</v>
      </c>
      <c r="H24" t="s">
        <v>184</v>
      </c>
    </row>
    <row r="25" spans="1:8">
      <c r="A25" t="s">
        <v>114</v>
      </c>
      <c r="B25" t="s">
        <v>124</v>
      </c>
      <c r="C25">
        <f>South!AO101</f>
        <v>125</v>
      </c>
      <c r="D25">
        <f>South!AP101</f>
        <v>7</v>
      </c>
      <c r="E25">
        <f>South!AQ101</f>
        <v>1</v>
      </c>
      <c r="F25">
        <f t="shared" si="15"/>
        <v>133</v>
      </c>
      <c r="G25" t="s">
        <v>184</v>
      </c>
      <c r="H25" t="s">
        <v>185</v>
      </c>
    </row>
    <row r="26" spans="1:8">
      <c r="A26" t="s">
        <v>24</v>
      </c>
      <c r="B26" t="s">
        <v>124</v>
      </c>
      <c r="C26">
        <f>West!AO101</f>
        <v>259</v>
      </c>
      <c r="D26">
        <f>West!AP101</f>
        <v>9</v>
      </c>
      <c r="E26">
        <f>West!AQ101</f>
        <v>4</v>
      </c>
      <c r="F26">
        <f t="shared" si="15"/>
        <v>272</v>
      </c>
      <c r="G26" t="s">
        <v>185</v>
      </c>
      <c r="H26" t="s">
        <v>183</v>
      </c>
    </row>
    <row r="27" spans="1:8">
      <c r="A27" t="s">
        <v>117</v>
      </c>
      <c r="B27" t="s">
        <v>124</v>
      </c>
      <c r="C27">
        <f>West!AR101</f>
        <v>104</v>
      </c>
      <c r="D27">
        <f>West!AS101</f>
        <v>5</v>
      </c>
      <c r="E27">
        <f>West!AT101</f>
        <v>1</v>
      </c>
      <c r="F27">
        <f t="shared" si="15"/>
        <v>110</v>
      </c>
      <c r="G27" t="s">
        <v>185</v>
      </c>
      <c r="H27" t="s">
        <v>184</v>
      </c>
    </row>
    <row r="28" spans="1:8">
      <c r="A28" t="s">
        <v>25</v>
      </c>
      <c r="B28" t="s">
        <v>124</v>
      </c>
      <c r="C28">
        <f>West!AU101</f>
        <v>0</v>
      </c>
      <c r="D28">
        <f>West!AV101</f>
        <v>0</v>
      </c>
      <c r="E28">
        <f>West!AW101</f>
        <v>0</v>
      </c>
      <c r="F28">
        <f t="shared" si="15"/>
        <v>0</v>
      </c>
      <c r="G28" t="s">
        <v>185</v>
      </c>
      <c r="H28" t="s">
        <v>185</v>
      </c>
    </row>
    <row r="29" spans="1:8">
      <c r="A29" t="s">
        <v>23</v>
      </c>
      <c r="B29" t="s">
        <v>122</v>
      </c>
      <c r="C29">
        <f>North!AU99</f>
        <v>3</v>
      </c>
      <c r="D29">
        <f>North!AV99</f>
        <v>0</v>
      </c>
      <c r="E29">
        <f>North!AW99</f>
        <v>0</v>
      </c>
      <c r="F29">
        <f t="shared" si="15"/>
        <v>3</v>
      </c>
      <c r="G29" t="s">
        <v>183</v>
      </c>
      <c r="H29" t="s">
        <v>183</v>
      </c>
    </row>
    <row r="30" spans="1:8">
      <c r="A30" t="s">
        <v>113</v>
      </c>
      <c r="B30" t="s">
        <v>122</v>
      </c>
      <c r="C30">
        <f>North!AO99</f>
        <v>1930</v>
      </c>
      <c r="D30">
        <f>North!AP99</f>
        <v>119</v>
      </c>
      <c r="E30">
        <f>North!AQ99</f>
        <v>58</v>
      </c>
      <c r="F30">
        <f t="shared" si="15"/>
        <v>2107</v>
      </c>
      <c r="G30" t="s">
        <v>183</v>
      </c>
      <c r="H30" t="s">
        <v>184</v>
      </c>
    </row>
    <row r="31" spans="1:8">
      <c r="A31" t="s">
        <v>118</v>
      </c>
      <c r="B31" t="s">
        <v>122</v>
      </c>
      <c r="C31">
        <f>North!AR99</f>
        <v>1475</v>
      </c>
      <c r="D31">
        <f>North!AS99</f>
        <v>124</v>
      </c>
      <c r="E31">
        <f>North!AT99</f>
        <v>49</v>
      </c>
      <c r="F31">
        <f t="shared" si="15"/>
        <v>1648</v>
      </c>
      <c r="G31" t="s">
        <v>183</v>
      </c>
      <c r="H31" t="s">
        <v>185</v>
      </c>
    </row>
    <row r="32" spans="1:8">
      <c r="A32" t="s">
        <v>116</v>
      </c>
      <c r="B32" t="s">
        <v>122</v>
      </c>
      <c r="C32">
        <f>South!AR99</f>
        <v>1833</v>
      </c>
      <c r="D32">
        <f>South!AS99</f>
        <v>133</v>
      </c>
      <c r="E32">
        <f>South!AT99</f>
        <v>53</v>
      </c>
      <c r="F32">
        <f t="shared" si="15"/>
        <v>2019</v>
      </c>
      <c r="G32" t="s">
        <v>184</v>
      </c>
      <c r="H32" t="s">
        <v>183</v>
      </c>
    </row>
    <row r="33" spans="1:8">
      <c r="A33" t="s">
        <v>115</v>
      </c>
      <c r="B33" t="s">
        <v>122</v>
      </c>
      <c r="C33">
        <f>South!AU99</f>
        <v>1</v>
      </c>
      <c r="D33">
        <f>South!AV99</f>
        <v>0</v>
      </c>
      <c r="E33">
        <f>South!AW99</f>
        <v>0</v>
      </c>
      <c r="F33">
        <f t="shared" si="15"/>
        <v>1</v>
      </c>
      <c r="G33" t="s">
        <v>184</v>
      </c>
      <c r="H33" t="s">
        <v>184</v>
      </c>
    </row>
    <row r="34" spans="1:8">
      <c r="A34" t="s">
        <v>114</v>
      </c>
      <c r="B34" t="s">
        <v>122</v>
      </c>
      <c r="C34">
        <f>South!AO99</f>
        <v>507</v>
      </c>
      <c r="D34">
        <f>South!AP99</f>
        <v>47</v>
      </c>
      <c r="E34">
        <f>South!AQ99</f>
        <v>9</v>
      </c>
      <c r="F34">
        <f t="shared" si="15"/>
        <v>563</v>
      </c>
      <c r="G34" t="s">
        <v>184</v>
      </c>
      <c r="H34" t="s">
        <v>185</v>
      </c>
    </row>
    <row r="35" spans="1:8">
      <c r="A35" t="s">
        <v>24</v>
      </c>
      <c r="B35" t="s">
        <v>122</v>
      </c>
      <c r="C35">
        <f>West!AO99</f>
        <v>1311</v>
      </c>
      <c r="D35">
        <f>West!AP99</f>
        <v>74</v>
      </c>
      <c r="E35">
        <f>West!AQ99</f>
        <v>28</v>
      </c>
      <c r="F35">
        <f t="shared" si="15"/>
        <v>1413</v>
      </c>
      <c r="G35" t="s">
        <v>185</v>
      </c>
      <c r="H35" t="s">
        <v>183</v>
      </c>
    </row>
    <row r="36" spans="1:8">
      <c r="A36" t="s">
        <v>117</v>
      </c>
      <c r="B36" t="s">
        <v>122</v>
      </c>
      <c r="C36">
        <f>West!AR99</f>
        <v>469</v>
      </c>
      <c r="D36">
        <f>West!AS99</f>
        <v>44</v>
      </c>
      <c r="E36">
        <f>West!AT99</f>
        <v>9</v>
      </c>
      <c r="F36">
        <f t="shared" si="15"/>
        <v>522</v>
      </c>
      <c r="G36" t="s">
        <v>185</v>
      </c>
      <c r="H36" t="s">
        <v>184</v>
      </c>
    </row>
    <row r="37" spans="1:8">
      <c r="A37" t="s">
        <v>25</v>
      </c>
      <c r="B37" t="s">
        <v>122</v>
      </c>
      <c r="C37">
        <f>West!AU99</f>
        <v>0</v>
      </c>
      <c r="D37">
        <f>West!AV99</f>
        <v>0</v>
      </c>
      <c r="E37">
        <f>West!AW99</f>
        <v>0</v>
      </c>
      <c r="F37">
        <f t="shared" si="15"/>
        <v>0</v>
      </c>
      <c r="G37" t="s">
        <v>185</v>
      </c>
      <c r="H37" t="s">
        <v>185</v>
      </c>
    </row>
  </sheetData>
  <sortState xmlns:xlrd2="http://schemas.microsoft.com/office/spreadsheetml/2017/richdata2" ref="A2:F37">
    <sortCondition ref="B2:B37"/>
    <sortCondition ref="A2:A37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Üldparameetrid</vt:lpstr>
      <vt:lpstr>Teisendustegurid</vt:lpstr>
      <vt:lpstr>Voolikloendused</vt:lpstr>
      <vt:lpstr>North</vt:lpstr>
      <vt:lpstr>South</vt:lpstr>
      <vt:lpstr>West</vt:lpstr>
      <vt:lpstr>Koondandmed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Videoloenduse andmed</dc:title>
  <dc:subject>Liiklusloendus</dc:subject>
  <dc:creator>Teede Tehnokeskus AS</dc:creator>
  <cp:keywords>Loendus</cp:keywords>
  <dc:description>Teede Tehnokeskus AS</dc:description>
  <cp:lastModifiedBy>Stanislav Metlitski</cp:lastModifiedBy>
  <dcterms:created xsi:type="dcterms:W3CDTF">2017-02-16T16:44:57Z</dcterms:created>
  <dcterms:modified xsi:type="dcterms:W3CDTF">2021-05-06T08:51:00Z</dcterms:modified>
  <cp:category>Videoloendus</cp:category>
</cp:coreProperties>
</file>